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KPI 2562\ไฟล์ส่งส่วนงาน\"/>
    </mc:Choice>
  </mc:AlternateContent>
  <bookViews>
    <workbookView xWindow="0" yWindow="0" windowWidth="15360" windowHeight="7050"/>
  </bookViews>
  <sheets>
    <sheet name="คำชี้แจงการการบันทึกข้อมูล" sheetId="5" r:id="rId1"/>
    <sheet name="รายละเอียดการบันทึกข้อมูล" sheetId="9" r:id="rId2"/>
    <sheet name="เอกสารหมายเลข 1" sheetId="3" r:id="rId3"/>
    <sheet name="เอกสารหมายเลข 1_ 2.6" sheetId="6" r:id="rId4"/>
    <sheet name="เอกสารหมายเลข 2" sheetId="1" r:id="rId5"/>
    <sheet name="เอกสารหมายเลข 2_2.6" sheetId="8" r:id="rId6"/>
  </sheets>
  <definedNames>
    <definedName name="_xlnm.Print_Area" localSheetId="0">คำชี้แจงการการบันทึกข้อมูล!$A$1:$L$41</definedName>
    <definedName name="_xlnm.Print_Titles" localSheetId="2">'เอกสารหมายเลข 1'!$5:$6</definedName>
    <definedName name="_xlnm.Print_Titles" localSheetId="3">'เอกสารหมายเลข 1_ 2.6'!$5:$6</definedName>
    <definedName name="_xlnm.Print_Titles" localSheetId="4">'เอกสารหมายเลข 2'!$5:$6</definedName>
    <definedName name="_xlnm.Print_Titles" localSheetId="5">'เอกสารหมายเลข 2_2.6'!$5:$6</definedName>
    <definedName name="_xlnm.Print_Titles" localSheetId="1">รายละเอียดการบันทึกข้อมูล!$4:$5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51" i="1"/>
  <c r="E141" i="1"/>
  <c r="E142" i="1"/>
  <c r="E143" i="1"/>
  <c r="E144" i="1"/>
  <c r="E145" i="1"/>
  <c r="E146" i="1"/>
  <c r="E147" i="1"/>
  <c r="E148" i="1"/>
  <c r="E140" i="1"/>
  <c r="I251" i="1" l="1"/>
  <c r="J251" i="1"/>
  <c r="K251" i="1"/>
  <c r="H251" i="1"/>
  <c r="K185" i="1"/>
  <c r="J185" i="1"/>
  <c r="I185" i="1"/>
  <c r="H185" i="1"/>
  <c r="K179" i="1"/>
  <c r="J179" i="1"/>
  <c r="J178" i="1" s="1"/>
  <c r="I179" i="1"/>
  <c r="H179" i="1"/>
  <c r="K178" i="1"/>
  <c r="I178" i="1"/>
  <c r="H178" i="1"/>
  <c r="I165" i="1"/>
  <c r="J165" i="1"/>
  <c r="K165" i="1"/>
  <c r="H165" i="1"/>
  <c r="I172" i="1"/>
  <c r="J172" i="1"/>
  <c r="K172" i="1"/>
  <c r="H172" i="1"/>
  <c r="I166" i="1"/>
  <c r="J166" i="1"/>
  <c r="K166" i="1"/>
  <c r="H166" i="1"/>
  <c r="I157" i="1"/>
  <c r="J157" i="1"/>
  <c r="K157" i="1"/>
  <c r="H157" i="1"/>
  <c r="I154" i="1"/>
  <c r="J154" i="1"/>
  <c r="K154" i="1"/>
  <c r="H154" i="1"/>
  <c r="I151" i="1"/>
  <c r="J151" i="1"/>
  <c r="K151" i="1"/>
  <c r="H151" i="1"/>
  <c r="I145" i="1"/>
  <c r="J145" i="1"/>
  <c r="K145" i="1"/>
  <c r="H145" i="1"/>
  <c r="I140" i="1"/>
  <c r="J140" i="1"/>
  <c r="K140" i="1"/>
  <c r="H140" i="1"/>
  <c r="K39" i="8"/>
  <c r="K36" i="8"/>
  <c r="K33" i="8"/>
  <c r="K30" i="8"/>
  <c r="K27" i="8"/>
  <c r="K22" i="8"/>
  <c r="K19" i="8"/>
  <c r="K16" i="8"/>
  <c r="K13" i="8"/>
  <c r="K10" i="8"/>
  <c r="E39" i="8" l="1"/>
  <c r="E36" i="8"/>
  <c r="E33" i="8"/>
  <c r="E30" i="8"/>
  <c r="E27" i="8"/>
  <c r="E22" i="8"/>
  <c r="E19" i="8"/>
  <c r="E16" i="8"/>
  <c r="E13" i="8"/>
  <c r="E10" i="8"/>
  <c r="H70" i="1"/>
  <c r="I65" i="1"/>
  <c r="J65" i="1"/>
  <c r="K65" i="1"/>
  <c r="H65" i="1"/>
  <c r="H40" i="1"/>
  <c r="E251" i="1"/>
  <c r="E252" i="1"/>
  <c r="E253" i="1"/>
  <c r="E255" i="1"/>
  <c r="E108" i="1" l="1"/>
  <c r="E107" i="1"/>
  <c r="E106" i="1"/>
  <c r="E104" i="1"/>
  <c r="E103" i="1"/>
  <c r="E102" i="1"/>
  <c r="E68" i="1"/>
  <c r="E67" i="1"/>
  <c r="E66" i="1"/>
  <c r="E224" i="1" l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22" i="1"/>
  <c r="E223" i="1"/>
  <c r="E41" i="1" l="1"/>
  <c r="H54" i="1" l="1"/>
  <c r="H53" i="1" s="1"/>
  <c r="K54" i="1"/>
  <c r="K53" i="1" s="1"/>
  <c r="J54" i="1"/>
  <c r="J53" i="1" s="1"/>
  <c r="I54" i="1"/>
  <c r="I53" i="1" s="1"/>
  <c r="I42" i="1"/>
  <c r="I41" i="1" s="1"/>
  <c r="J42" i="1"/>
  <c r="J41" i="1" s="1"/>
  <c r="K42" i="1"/>
  <c r="K41" i="1" s="1"/>
  <c r="H42" i="1"/>
  <c r="H41" i="1" s="1"/>
  <c r="K40" i="1" l="1"/>
  <c r="J40" i="1"/>
  <c r="I40" i="1"/>
  <c r="H16" i="1"/>
  <c r="H9" i="1"/>
  <c r="J9" i="1"/>
  <c r="E109" i="1"/>
  <c r="H8" i="1" l="1"/>
  <c r="H216" i="1"/>
  <c r="I234" i="1"/>
  <c r="J234" i="1"/>
  <c r="K234" i="1"/>
  <c r="H234" i="1"/>
  <c r="I231" i="1"/>
  <c r="J231" i="1"/>
  <c r="K231" i="1"/>
  <c r="H231" i="1"/>
  <c r="I227" i="1"/>
  <c r="J227" i="1"/>
  <c r="K227" i="1"/>
  <c r="H224" i="1"/>
  <c r="H227" i="1"/>
  <c r="I224" i="1"/>
  <c r="J224" i="1"/>
  <c r="K224" i="1"/>
  <c r="I22" i="1"/>
  <c r="I70" i="1" s="1"/>
  <c r="J22" i="1"/>
  <c r="J70" i="1" s="1"/>
  <c r="K22" i="1"/>
  <c r="K70" i="1" s="1"/>
  <c r="H22" i="1"/>
  <c r="J20" i="1" l="1"/>
  <c r="H20" i="1"/>
  <c r="I20" i="1"/>
  <c r="K20" i="1"/>
  <c r="I207" i="1"/>
  <c r="J207" i="1"/>
  <c r="K207" i="1"/>
  <c r="H207" i="1"/>
  <c r="I202" i="1"/>
  <c r="J202" i="1"/>
  <c r="K202" i="1"/>
  <c r="H202" i="1"/>
  <c r="I198" i="1"/>
  <c r="J198" i="1"/>
  <c r="K198" i="1"/>
  <c r="H198" i="1"/>
  <c r="I195" i="1"/>
  <c r="J195" i="1"/>
  <c r="K195" i="1"/>
  <c r="H195" i="1"/>
  <c r="I192" i="1"/>
  <c r="J192" i="1"/>
  <c r="K192" i="1"/>
  <c r="H192" i="1"/>
  <c r="I135" i="1"/>
  <c r="J135" i="1"/>
  <c r="K135" i="1"/>
  <c r="H135" i="1"/>
  <c r="K132" i="1"/>
  <c r="J132" i="1"/>
  <c r="I132" i="1"/>
  <c r="H132" i="1"/>
  <c r="I129" i="1"/>
  <c r="J129" i="1"/>
  <c r="K129" i="1"/>
  <c r="H129" i="1"/>
  <c r="H122" i="1"/>
  <c r="K122" i="1"/>
  <c r="J122" i="1"/>
  <c r="I122" i="1"/>
  <c r="K116" i="1"/>
  <c r="J116" i="1"/>
  <c r="I116" i="1"/>
  <c r="H116" i="1"/>
  <c r="I110" i="1"/>
  <c r="J110" i="1"/>
  <c r="K110" i="1"/>
  <c r="H110" i="1"/>
  <c r="I96" i="1"/>
  <c r="J96" i="1"/>
  <c r="K96" i="1"/>
  <c r="H96" i="1"/>
  <c r="I92" i="1"/>
  <c r="I91" i="1" s="1"/>
  <c r="J92" i="1"/>
  <c r="J91" i="1" s="1"/>
  <c r="K92" i="1"/>
  <c r="K91" i="1" s="1"/>
  <c r="H92" i="1"/>
  <c r="H91" i="1" s="1"/>
  <c r="I87" i="1"/>
  <c r="I86" i="1" s="1"/>
  <c r="J87" i="1"/>
  <c r="J86" i="1" s="1"/>
  <c r="K87" i="1"/>
  <c r="K86" i="1" s="1"/>
  <c r="H87" i="1"/>
  <c r="H86" i="1" s="1"/>
  <c r="I82" i="1"/>
  <c r="I81" i="1" s="1"/>
  <c r="J82" i="1"/>
  <c r="J81" i="1" s="1"/>
  <c r="K82" i="1"/>
  <c r="K81" i="1" s="1"/>
  <c r="H82" i="1"/>
  <c r="H81" i="1" s="1"/>
  <c r="I72" i="1"/>
  <c r="J72" i="1"/>
  <c r="K72" i="1"/>
  <c r="H72" i="1"/>
  <c r="H78" i="1" s="1"/>
  <c r="I25" i="1"/>
  <c r="J25" i="1"/>
  <c r="K25" i="1"/>
  <c r="H25" i="1"/>
  <c r="E78" i="3" l="1"/>
  <c r="I216" i="1"/>
  <c r="J216" i="1"/>
  <c r="K216" i="1"/>
  <c r="K239" i="1"/>
  <c r="I16" i="1" l="1"/>
  <c r="J16" i="1"/>
  <c r="J8" i="1" s="1"/>
  <c r="K16" i="1"/>
  <c r="I9" i="1"/>
  <c r="K9" i="1"/>
  <c r="K78" i="1"/>
  <c r="J78" i="1"/>
  <c r="I78" i="1"/>
  <c r="E78" i="1"/>
  <c r="E9" i="1"/>
  <c r="E10" i="1"/>
  <c r="E11" i="1"/>
  <c r="E12" i="1"/>
  <c r="E13" i="1"/>
  <c r="E14" i="1"/>
  <c r="E15" i="1"/>
  <c r="E16" i="1"/>
  <c r="E17" i="1"/>
  <c r="E18" i="1"/>
  <c r="E20" i="1"/>
  <c r="E21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9" i="1"/>
  <c r="E70" i="1"/>
  <c r="E71" i="1"/>
  <c r="E72" i="1"/>
  <c r="E73" i="1"/>
  <c r="E74" i="1"/>
  <c r="E75" i="1"/>
  <c r="E76" i="1"/>
  <c r="E77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21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8" i="1"/>
  <c r="K8" i="1" l="1"/>
  <c r="I8" i="1"/>
</calcChain>
</file>

<file path=xl/sharedStrings.xml><?xml version="1.0" encoding="utf-8"?>
<sst xmlns="http://schemas.openxmlformats.org/spreadsheetml/2006/main" count="2203" uniqueCount="630">
  <si>
    <t>ข้อตกลงตาม KPIs</t>
  </si>
  <si>
    <t>หน่วยนับ</t>
  </si>
  <si>
    <t>ยุทธศาสตร์ที่ 1 Excellence in research with global and social impact</t>
  </si>
  <si>
    <t xml:space="preserve">จำนวนเงินทุนสนับสนุนการวิจัยในปีงบประมาณต่อจำนวนบุคลากรสายวิชาการ </t>
  </si>
  <si>
    <t>บาท/คน</t>
  </si>
  <si>
    <t>บาท</t>
  </si>
  <si>
    <t>คน</t>
  </si>
  <si>
    <t>จำนวนบทความตีพิมพ์ในวารสารวิชาการระดับนานาชาติที่เป็นที่ยอมรับต่อจำนวนบุคลากรสายวิชาการในแต่ละปีปฏิทิน</t>
  </si>
  <si>
    <t>ชิ้น</t>
  </si>
  <si>
    <t>จำนวนดัชนีการอ้างอิงต่อบทความวิจัยในแต่ละปีปฏิทิน</t>
  </si>
  <si>
    <t>ครั้ง</t>
  </si>
  <si>
    <t>จำนวนสัญญาโครงการวิจัยที่มีการถ่ายทอดเทคโนโลยีหรือองค์ความรู้ต่อภาครัฐ/เอกชน</t>
  </si>
  <si>
    <t>ฉบับ</t>
  </si>
  <si>
    <t>ระดับความพึงพอใจของแหล่งทุนภาครัฐในแต่ละปีงบประมาณ</t>
  </si>
  <si>
    <t>PA เพิ่มเติมด้านการวิจัย</t>
  </si>
  <si>
    <t>จำนวนผลงานวิจัยที่ได้รับการตีพิมพ์ในวารสารระดับชาติ</t>
  </si>
  <si>
    <t>ค่า h-index ของส่วนงาน</t>
  </si>
  <si>
    <t>จำนวน</t>
  </si>
  <si>
    <t>จำนวนผลงานวิจัยที่ก่อให้เกิดทรัพย์สินทางปัญญา</t>
  </si>
  <si>
    <t>ชิ้น/เรื่อง</t>
  </si>
  <si>
    <t xml:space="preserve">จำนวนผลงานวิจัยใหม่ที่นำไปสู่การปรับนโยบายการบริหารระดับส่วนงาน กระทรวง หรือระดับประเทศ และที่มีผลกระทบต่อสังคม </t>
  </si>
  <si>
    <t>สัดส่วนของผลงานวิจัยที่ได้รับการตีพิมพ์ในวารสารวิชาการระดับชาติต่อจำนวนบุคลากรสายวิชาการ</t>
  </si>
  <si>
    <t>เรื่อง/คน</t>
  </si>
  <si>
    <t xml:space="preserve">จำนวนบุคลากรสายวิชาการตำแหน่งอาจารย์ </t>
  </si>
  <si>
    <t xml:space="preserve"> จำแนกตามตำแหน่งวิชาการ </t>
  </si>
  <si>
    <t>ยุทธศาสตร์ที่ 2 Excellence in outcome-based education for globally – competent graduates</t>
  </si>
  <si>
    <t>ร้อยละ</t>
  </si>
  <si>
    <t>2.1.1</t>
  </si>
  <si>
    <t>หลักสูตร</t>
  </si>
  <si>
    <t>2.1.2</t>
  </si>
  <si>
    <t>2.2.1</t>
  </si>
  <si>
    <t>คะแนน</t>
  </si>
  <si>
    <t>2.2.2</t>
  </si>
  <si>
    <t xml:space="preserve">อัตราการได้งานทำตรงสายวิชาชีพ/ประกอบอาชีพอิสระ/ศึกษาต่อของบัณฑิตภายใน 1 ปี </t>
  </si>
  <si>
    <t>2.3.1</t>
  </si>
  <si>
    <t>ระดับปริญญาตรี</t>
  </si>
  <si>
    <t>2.3.2</t>
  </si>
  <si>
    <t>ระดับปริญญาโท</t>
  </si>
  <si>
    <t>2.3.3</t>
  </si>
  <si>
    <t>ระดับปริญญาเอก</t>
  </si>
  <si>
    <t>2.4.1</t>
  </si>
  <si>
    <t>2.4.2</t>
  </si>
  <si>
    <t>ร้อยละของศิษย์เก่าที่ร่วมพัฒนาส่วนงาน/มหาวิทยาลัย (Alumni Engagement Index)</t>
  </si>
  <si>
    <t>2.6.1</t>
  </si>
  <si>
    <t>2.6.2</t>
  </si>
  <si>
    <t>PA เพิ่มเติมด้าน Internationalization</t>
  </si>
  <si>
    <t>Academic Mobility</t>
  </si>
  <si>
    <t>ยุทธศาสตร์ที่ 3 Excellence in professional services and social engagement</t>
  </si>
  <si>
    <t>ร้อยละของหน่วยบริการที่ได้รับใบรับรองมาตรฐานระดับสากล</t>
  </si>
  <si>
    <t>แห่ง</t>
  </si>
  <si>
    <t>ผลตอบแทนจากการให้บริการวิชาการ</t>
  </si>
  <si>
    <t>จำนวนรางวัลหรือนโยบายระดับชาติ/นานาชาติ ที่เกิดจากโครงการหรือกิจกรรมทางวิชาการของมหาวิทยาลัย</t>
  </si>
  <si>
    <t>รางวัล/นโยบาย</t>
  </si>
  <si>
    <t>รางวัล</t>
  </si>
  <si>
    <t>นโยบาย</t>
  </si>
  <si>
    <t>ศูนย์</t>
  </si>
  <si>
    <t>PA เพิ่มเติมด้าน social engagement</t>
  </si>
  <si>
    <t>โครงการ</t>
  </si>
  <si>
    <t>ยุทธศาสตร์ที่ 4 Excellence in management for sustainable organization</t>
  </si>
  <si>
    <t>ระดับความผูกพันของบุคลากร (เฉพาะกลุ่ม Talent)</t>
  </si>
  <si>
    <t>ร้อยละของการใช้จ่ายงบลงทุนเป็นไปตามแผนการเบิกจ่าย</t>
  </si>
  <si>
    <t>4.3.1</t>
  </si>
  <si>
    <t>4.3.2</t>
  </si>
  <si>
    <t>PA ด้าน IT Infrastructure</t>
  </si>
  <si>
    <t>4.4.1</t>
  </si>
  <si>
    <t>ระดับความพึงพอใจของผู้ใช้บริการกลุ่มต่างๆ ต่อระบบเทคโนโลยีสารสนเทศที่ส่วนงานพัฒนาหรือจัดหามาใช้งาน</t>
  </si>
  <si>
    <t>ร้อยละคะแนนที่ได้จากการประเมินตามเกณฑ์ตัวชี้วัดมหาวิทยาลัยเชิงนิเวศน์</t>
  </si>
  <si>
    <t>คะแนนการประเมิน EdPEx</t>
  </si>
  <si>
    <t>ระดับการรับรู้/ความเข้าใจในภาพลักษณ์ของมหาวิทยาลัยของกลุ่มผู้มีส่วนได้ส่วนเสียภายใน/ภายนอก</t>
  </si>
  <si>
    <t>หมายเหตุ: โปรดแนบหลักฐานประกอบด้วยโครงการ หัวหน้าโครงการ แหล่งทุน และจำนวนเงินที่ได้รับในปีนั้น และจำนวนเงินที่ได้รับตลอดโครงการ ระยะเวลาของโครงการ (เริ่มต้น-สิ้นสุด)</t>
  </si>
  <si>
    <t>หมายเหตุ: โปรดแนบหลักฐานสัญญาที่ลงนาม</t>
  </si>
  <si>
    <t>หมายเหตุ: โปรดแนบหลักฐานประกอบด้วย ชื่อโครงการที่รับจ้าง ชื่อหัวหน้าโครงการ แหล่งทุน/หน่วยงานที่ว่าจ้าง จำนวนเงินที่ได้รับในปีนั้น และจำนวนเงินที่ได้รับตลอดโครงการ ระยะเวลาที่ว่าจ้าง (เริ่มต้น-สิ้นสุด)</t>
  </si>
  <si>
    <t>ข้อมูลงบการเงิน</t>
  </si>
  <si>
    <t>จำนวนเงินทุนวิจัยจากภายในมหาวิทยาลัย</t>
  </si>
  <si>
    <t>จำนวนเงินรายได้ส่วนงานที่ให้เป็นทุนวิจัย</t>
  </si>
  <si>
    <t>จำนวนเงินทุนวิจัยที่ได้รับจากหน่วยงานภาครัฐภายในประเทศ</t>
  </si>
  <si>
    <t>จำนวนเงินทุนวิจัยที่ได้รับจากหน่วยงานภาครัฐต่างประเทศ</t>
  </si>
  <si>
    <t>จำนวนเงินทุนวิจัยที่ได้รับจากภาคเอกชนภายในประเทศ</t>
  </si>
  <si>
    <t>จำนวนเงินทุนวิจัยที่ได้รับจากภาคเอกชนต่างประเทศ</t>
  </si>
  <si>
    <t>จำนวนอาจารย์</t>
  </si>
  <si>
    <t>จำนวนนักวิจัย</t>
  </si>
  <si>
    <t>จำนวนบทความตีพิมพ์ในวารสารวิชาการระดับนานาชาติ</t>
  </si>
  <si>
    <t>จำนวนดัชนีการอ้างอิง</t>
  </si>
  <si>
    <t>จำนวนบทความวิจัย</t>
  </si>
  <si>
    <t>จำนวนบทความตีพิมพ์ในวารสารวิชาการระดับชาติ</t>
  </si>
  <si>
    <t xml:space="preserve">อาจารย์ </t>
  </si>
  <si>
    <t>1.13.1</t>
  </si>
  <si>
    <t>1.13.2</t>
  </si>
  <si>
    <t>1.13.3</t>
  </si>
  <si>
    <t>1.13.4</t>
  </si>
  <si>
    <t xml:space="preserve">ผู้ช่วยศาสตราจารย์ </t>
  </si>
  <si>
    <t xml:space="preserve">รองศาสตราจารย์ </t>
  </si>
  <si>
    <t xml:space="preserve"> ศาสตราจารย์ </t>
  </si>
  <si>
    <t>สัดส่วนร้อยละ  อาจารย์ : ผศ. : รศ. : ศ.</t>
  </si>
  <si>
    <t>จำนวนผู้สำเร็จการศึกษาระดับปริญญาโททั้งหมด</t>
  </si>
  <si>
    <t xml:space="preserve">จำนวนศิษย์เก่าที่ร่วมพัฒนาส่วนงาน/มหาวิทยาลัย </t>
  </si>
  <si>
    <t>จำนวนศิษย์เก่าที่ติดต่อได้</t>
  </si>
  <si>
    <t>ระดับประกาศนียบัตรบัณฑิต</t>
  </si>
  <si>
    <t>1.10.1</t>
  </si>
  <si>
    <t>1.10.2</t>
  </si>
  <si>
    <t>ER01001</t>
  </si>
  <si>
    <t>ER01002</t>
  </si>
  <si>
    <t>ER01003</t>
  </si>
  <si>
    <t>ER01004</t>
  </si>
  <si>
    <t>ER01005</t>
  </si>
  <si>
    <t>ER01006</t>
  </si>
  <si>
    <t>ER01007</t>
  </si>
  <si>
    <t>ER01008</t>
  </si>
  <si>
    <t>ER01009</t>
  </si>
  <si>
    <t>ER01010</t>
  </si>
  <si>
    <t>ER01011</t>
  </si>
  <si>
    <t>จำนวนสัญญาที่เกิดขึ้นใหม่ของโครงการ/กิจกรรมทางวิชาการหรือวิชาชีพที่มีการบูรณาการแบบองค์รวมระหว่างหน่วยงานภาครัฐ/เอกชน/ประชาสังคม (ต้องมีข้อตกลงชัดเจน หรือสัญญาจ้าง ได้แก่ Agreement, Term of Reference, Contract ไม่นับรวม MOU)</t>
  </si>
  <si>
    <t>ER01012</t>
  </si>
  <si>
    <t>ER01013</t>
  </si>
  <si>
    <t>ER01014</t>
  </si>
  <si>
    <t>ER01015</t>
  </si>
  <si>
    <t>ER01016</t>
  </si>
  <si>
    <t>ER01017</t>
  </si>
  <si>
    <t>ER01018</t>
  </si>
  <si>
    <t>ER01019</t>
  </si>
  <si>
    <t>ER01020</t>
  </si>
  <si>
    <t>ER01021</t>
  </si>
  <si>
    <t>ER01022</t>
  </si>
  <si>
    <t>ER01023</t>
  </si>
  <si>
    <t>ER01024</t>
  </si>
  <si>
    <t>ER01025</t>
  </si>
  <si>
    <t>ER01026</t>
  </si>
  <si>
    <t>ER01027</t>
  </si>
  <si>
    <t>ER01028</t>
  </si>
  <si>
    <t>ER01029</t>
  </si>
  <si>
    <t>ER01030</t>
  </si>
  <si>
    <t>ER01031</t>
  </si>
  <si>
    <t>ER01032</t>
  </si>
  <si>
    <t>ER01033</t>
  </si>
  <si>
    <t>ER01034</t>
  </si>
  <si>
    <t>ER01035</t>
  </si>
  <si>
    <t>ER01036</t>
  </si>
  <si>
    <t>ER01037</t>
  </si>
  <si>
    <t>ER01038</t>
  </si>
  <si>
    <t>ER01039</t>
  </si>
  <si>
    <t>ER01040</t>
  </si>
  <si>
    <t>ER01041</t>
  </si>
  <si>
    <t>ER01042</t>
  </si>
  <si>
    <t>ER01043</t>
  </si>
  <si>
    <t>ER01044</t>
  </si>
  <si>
    <t>ER01045</t>
  </si>
  <si>
    <t>ER01046</t>
  </si>
  <si>
    <t>ER01047</t>
  </si>
  <si>
    <t>ER01048</t>
  </si>
  <si>
    <t>ER01049</t>
  </si>
  <si>
    <t>ER01050</t>
  </si>
  <si>
    <t>ER01051</t>
  </si>
  <si>
    <t>EE01001</t>
  </si>
  <si>
    <t>EE01032</t>
  </si>
  <si>
    <t>EE01033</t>
  </si>
  <si>
    <t>EE01034</t>
  </si>
  <si>
    <t>EE01035</t>
  </si>
  <si>
    <t>EE01036</t>
  </si>
  <si>
    <t>EE01037</t>
  </si>
  <si>
    <t>EE01038</t>
  </si>
  <si>
    <t>EE01039</t>
  </si>
  <si>
    <t>EE01040</t>
  </si>
  <si>
    <t>EE01041</t>
  </si>
  <si>
    <t>EE01042</t>
  </si>
  <si>
    <t>EE01043</t>
  </si>
  <si>
    <t>EE01044</t>
  </si>
  <si>
    <t>EE01045</t>
  </si>
  <si>
    <t>EE01046</t>
  </si>
  <si>
    <t>EE01047</t>
  </si>
  <si>
    <t>EE01048</t>
  </si>
  <si>
    <t>EE01049</t>
  </si>
  <si>
    <t>EE01050</t>
  </si>
  <si>
    <t>EE01057</t>
  </si>
  <si>
    <t>EE01058</t>
  </si>
  <si>
    <t>EE01059</t>
  </si>
  <si>
    <t>EE01069</t>
  </si>
  <si>
    <t>ES01001</t>
  </si>
  <si>
    <t>ES01002</t>
  </si>
  <si>
    <t>ES01003</t>
  </si>
  <si>
    <t>ES01004</t>
  </si>
  <si>
    <t>ES01005</t>
  </si>
  <si>
    <t>ES01006</t>
  </si>
  <si>
    <t>ES01007</t>
  </si>
  <si>
    <t>ES01008</t>
  </si>
  <si>
    <t>ES01009</t>
  </si>
  <si>
    <t>ES01010</t>
  </si>
  <si>
    <t>ES01011</t>
  </si>
  <si>
    <t>ES01012</t>
  </si>
  <si>
    <t>ES01013</t>
  </si>
  <si>
    <t>ES01014</t>
  </si>
  <si>
    <t>ES01015</t>
  </si>
  <si>
    <t>ES01016</t>
  </si>
  <si>
    <t>ES01017</t>
  </si>
  <si>
    <t>ES01018</t>
  </si>
  <si>
    <t>EM01001</t>
  </si>
  <si>
    <t>EM01002</t>
  </si>
  <si>
    <t>EM01003</t>
  </si>
  <si>
    <t>EM01004</t>
  </si>
  <si>
    <t>EM01005</t>
  </si>
  <si>
    <t>EM01006</t>
  </si>
  <si>
    <t>EM01007</t>
  </si>
  <si>
    <t>EM01008</t>
  </si>
  <si>
    <t>EM01009</t>
  </si>
  <si>
    <t>EM01010</t>
  </si>
  <si>
    <t>EM01011</t>
  </si>
  <si>
    <t>EM01012</t>
  </si>
  <si>
    <t>EM01013</t>
  </si>
  <si>
    <t>EM01017</t>
  </si>
  <si>
    <t>EM01018</t>
  </si>
  <si>
    <t>EM01019</t>
  </si>
  <si>
    <t>EM01020</t>
  </si>
  <si>
    <t>EM01021</t>
  </si>
  <si>
    <t>EM01022</t>
  </si>
  <si>
    <t>EM01023</t>
  </si>
  <si>
    <t>EM01024</t>
  </si>
  <si>
    <t>EM01025</t>
  </si>
  <si>
    <t>EM01026</t>
  </si>
  <si>
    <t>EM01027</t>
  </si>
  <si>
    <t>EM01028</t>
  </si>
  <si>
    <t>ส่วนงาน</t>
  </si>
  <si>
    <t>ปีที่เก็บข้อมูล</t>
  </si>
  <si>
    <t>หมายเหตุ</t>
  </si>
  <si>
    <r>
      <t xml:space="preserve">จำนวนเงินให้ใส่ตัวเลขหน่วยเป็น </t>
    </r>
    <r>
      <rPr>
        <b/>
        <u/>
        <sz val="14"/>
        <color theme="1"/>
        <rFont val="TH SarabunPSK"/>
        <family val="2"/>
      </rPr>
      <t>"บาท"</t>
    </r>
  </si>
  <si>
    <t>ไตรมาสที่ 1
(ข้อมูลไตรมาสที่ 1)</t>
  </si>
  <si>
    <t>ไตรมาสที่ 2
(ข้อมูลไตรมาส 1+2)</t>
  </si>
  <si>
    <t>ไตรมาสที่ 3
(ข้อมูลไตรมาส 1+2+3)</t>
  </si>
  <si>
    <t>ไตรมาสที่ 4
(ข้อมูลไตรมาส 1+2+3+4)</t>
  </si>
  <si>
    <t>ผู้บันทึกข้อมูล</t>
  </si>
  <si>
    <t>ชื่อ-นามสกุล</t>
  </si>
  <si>
    <t>เบอร์โทรศัพท์</t>
  </si>
  <si>
    <t>Email</t>
  </si>
  <si>
    <t></t>
  </si>
  <si>
    <t>เอกสารหมายเลข 1</t>
  </si>
  <si>
    <t>เอกสารหมายเลข 2</t>
  </si>
  <si>
    <t>1.</t>
  </si>
  <si>
    <t>2.</t>
  </si>
  <si>
    <t>3.</t>
  </si>
  <si>
    <t>การส่งข้อมูล</t>
  </si>
  <si>
    <t xml:space="preserve"> 1) เอกสารหมายเลข 1</t>
  </si>
  <si>
    <t>วิธีการบันทึกข้อมูล</t>
  </si>
  <si>
    <t>ข้อมูลที่ส่วนงานจะต้องบันทึกประกอบด้วย</t>
  </si>
  <si>
    <r>
      <t xml:space="preserve">   ข้อมูลในช่องสีฟ้า </t>
    </r>
    <r>
      <rPr>
        <sz val="14"/>
        <rFont val="TH SarabunPSK"/>
        <family val="2"/>
      </rPr>
      <t xml:space="preserve">เป็นข้อมูลผลลัพธ์ของข้อมูลพื้นฐาน ทีมีการคำนวณตามสูตรที่กำหนดไว้แล้ว </t>
    </r>
    <r>
      <rPr>
        <b/>
        <u/>
        <sz val="14"/>
        <rFont val="TH SarabunPSK"/>
        <family val="2"/>
      </rPr>
      <t xml:space="preserve">ส่วนงานไม่สามารถ
</t>
    </r>
    <r>
      <rPr>
        <sz val="14"/>
        <rFont val="TH SarabunPSK"/>
        <family val="2"/>
      </rPr>
      <t xml:space="preserve">   </t>
    </r>
    <r>
      <rPr>
        <b/>
        <u/>
        <sz val="14"/>
        <rFont val="TH SarabunPSK"/>
        <family val="2"/>
      </rPr>
      <t>กรอกข้อมูลในช่องสีฟ้าได้</t>
    </r>
  </si>
  <si>
    <r>
      <t xml:space="preserve"> - การกรอกข้อมูลในแต่ละไตรมาส ขอให้</t>
    </r>
    <r>
      <rPr>
        <b/>
        <u/>
        <sz val="14"/>
        <rFont val="TH SarabunPSK"/>
        <family val="2"/>
      </rPr>
      <t>กรอกข้อมูลในไฟล์เดิมทุกครั้ง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 xml:space="preserve">โดยรวมข้อมูลสะสมกับไตรมาสก่อนหน้า 
</t>
    </r>
  </si>
  <si>
    <t>ตัวอย่าง</t>
  </si>
  <si>
    <t>ไตรมาสที่ 1</t>
  </si>
  <si>
    <t>ไตรมาสที่ 2</t>
  </si>
  <si>
    <t>ไตรมาสที่ 3</t>
  </si>
  <si>
    <t>ไตรมาสที่ 4</t>
  </si>
  <si>
    <t>ผลการดำเนินงาน</t>
  </si>
  <si>
    <t>ให้รายงานผล ดังนี้</t>
  </si>
  <si>
    <t>ตัวชี้วัด A มีผลการดำเนินงาน ดังนี้</t>
  </si>
  <si>
    <t>4
(3+1)</t>
  </si>
  <si>
    <t>8
(3+1+4)</t>
  </si>
  <si>
    <t>16
(3+1+4+8)</t>
  </si>
  <si>
    <t>A</t>
  </si>
  <si>
    <t xml:space="preserve">ตัวชี้วัด </t>
  </si>
  <si>
    <t>4.</t>
  </si>
  <si>
    <t>สิทธิบัตรที่ได้รับจดในปีนั้นๆ</t>
  </si>
  <si>
    <t>อนุสิทธิบัตรที่ได้รับจดในปีนั้นๆ</t>
  </si>
  <si>
    <t>ความลับทางการค้าที่ได้รับจดในปีนั้นๆ</t>
  </si>
  <si>
    <t>เครื่องหมายการค้าที่ได้รับจดในปีนั้นๆ</t>
  </si>
  <si>
    <t>สิ่งบ่งชี้ทางภูมิศาสตร์ที่ได้รับจดในปีนั้นๆ</t>
  </si>
  <si>
    <t>แผงผังระบบวงจรรวมที่ได้รับจดในปีนั้นๆ</t>
  </si>
  <si>
    <t>คุ้มครองพันธุ์พืชที่ได้รับจดในปีนั้นๆ</t>
  </si>
  <si>
    <t>ภูมิปัญญาท้องถิ่นที่ได้รับจดในปีนั้นๆ</t>
  </si>
  <si>
    <t>สิทธิบัตรที่อยู่ในระหว่างดำเนินการยื่นขอจดทะเบียน</t>
  </si>
  <si>
    <t>อนุสิทธิบัตรที่อยู่ในระหว่างดำเนินการยื่นขอจดทะเบียน</t>
  </si>
  <si>
    <t>ความลับทางการค้าที่อยู่ในระหว่างดำเนินการยื่นขอจดทะเบียน</t>
  </si>
  <si>
    <t>ครื่องหมายการค้าที่อยู่ในระหว่างดำเนินการยื่นขอจดทะเบียน</t>
  </si>
  <si>
    <t>สิ่งบ่งชี้ทางภูมิศาสตร์ที่อยู่ในระหว่างดำเนินการยื่นขอจดทะเบียน</t>
  </si>
  <si>
    <t>แผงผังระบบวงจรรวมที่อยู่ในระหว่างดำเนินการยื่นขอจดทะเบียน</t>
  </si>
  <si>
    <t>คุ้มครองพันธุ์พืชที่อยู่ในระหว่างดำเนินการยื่นขอจดทะเบียน</t>
  </si>
  <si>
    <t>ภูมิปัญญาท้องถิ่นที่อยู่ในระหว่างดำเนินการยื่นขอจดทะเบียน</t>
  </si>
  <si>
    <t> จำนวนสัญญาโครงการวิจัย/ผลงานวิจัย/ผลงานทางวิชาการที่มีการถ่ายทอดเทคโนโลยีหรือองค์ความรู้ต่อภาครัฐ</t>
  </si>
  <si>
    <t> จำนวนสัญญาโครงการวิจัย/ผลงานวิจัย/ผลงานทางวิชาการที่มีการถ่ายทอดเทคโนโลยีหรือองค์ความรู้ต่อภาคเอกชน</t>
  </si>
  <si>
    <t> จำนวนสัญญาโครงการวิจัย/ผลงานวิจัย/ผลงานทางวิชาการที่ทำให้มหาวิทยาลัยมหิดลมีรายได้</t>
  </si>
  <si>
    <t> ที่อยู่ในระหว่างดำเนินการยื่นขอจดทะเบียน</t>
  </si>
  <si>
    <t>ER01052</t>
  </si>
  <si>
    <t>สิทธิบัตรการประดิษฐ์ที่ได้รับจดในปีนั้นๆ</t>
  </si>
  <si>
    <t>ER01053</t>
  </si>
  <si>
    <t>สิทธิบัตรการออกแบบผลิตภัณฑ์ที่ได้รับจดในปีนั้นๆ</t>
  </si>
  <si>
    <t>ER01054</t>
  </si>
  <si>
    <t>ลิขสิทธิ์ที่ได้รับจดในปีนั้นๆ</t>
  </si>
  <si>
    <t>ER01055</t>
  </si>
  <si>
    <t>สิทธิบัตรการประดิษฐ์ที่อยู่ในระหว่างดำเนินการยื่นขอจดทะเบียน</t>
  </si>
  <si>
    <t>ER01056</t>
  </si>
  <si>
    <t>สิทธิบัตรการออกแบบผลิตภัณฑ์ที่อยู่ในระหว่างดำเนินการยื่นขอจดทะเบียน</t>
  </si>
  <si>
    <t>ER01057</t>
  </si>
  <si>
    <t>ลิขสิทธิ์ที่อยู่ในระหว่างดำเนินการยื่นขอจดทะเบียน</t>
  </si>
  <si>
    <t>จำนวนเงินทุนสนับสนุนการวิจัย</t>
  </si>
  <si>
    <t>จำนวนบุคลากรสายวิชาการ</t>
  </si>
  <si>
    <t>หลักสูตรที่ได้รับการตรวจประเมิน/รับรองคุณภาพตามมาตรฐานระดับสากล</t>
  </si>
  <si>
    <t>EE01086</t>
  </si>
  <si>
    <t>ร้อยละของหลักสูตรที่ได้รับการตรวจประเมินภายในโดยส่วนงาน</t>
  </si>
  <si>
    <t>EE01087</t>
  </si>
  <si>
    <t>จำนวนหลักสูตรที่ได้รับการตรวจประเมินภายในโดยส่วนงาน</t>
  </si>
  <si>
    <t>EE01088</t>
  </si>
  <si>
    <t>จำนวนหลักสูตรปริญญาตรีที่ได้รับการตรวจประเมินภายในโดยส่วนงาน</t>
  </si>
  <si>
    <t>EE01089</t>
  </si>
  <si>
    <t>จำนวนหลักสูตรปริญญาโทที่ได้รับการตรวจประเมินภายในโดยส่วนงาน</t>
  </si>
  <si>
    <t>EE01090</t>
  </si>
  <si>
    <t>จำนวนหลักสูตรปริญญาเอกที่ได้รับการตรวจประเมินภายในโดยส่วนงาน</t>
  </si>
  <si>
    <t>EE01091</t>
  </si>
  <si>
    <t>ร้อยละของหลักสูตรที่ได้รับการตรวจประเมินภายในโดยมหาวิทยาลัย</t>
  </si>
  <si>
    <t>EE01092</t>
  </si>
  <si>
    <t>จำนวนหลักสูตรที่ได้รับการตรวจประเมินภายในโดยมหาวิทยาลัย</t>
  </si>
  <si>
    <t>EE01093</t>
  </si>
  <si>
    <t>จำนวนหลักสูตรปริญญาตรีที่ได้รับการตรวจประเมินภายในโดยมหาวิทยาลัย</t>
  </si>
  <si>
    <t>EE01094</t>
  </si>
  <si>
    <t>จำนวนหลักสูตรปริญญาโทที่ได้รับการตรวจประเมินภายในโดยมหาวิทยาลัย</t>
  </si>
  <si>
    <t>EE01095</t>
  </si>
  <si>
    <t>จำนวนหลักสูตรปริญญาเอกที่ได้รับการตรวจประเมินภายในโดยมหาวิทยาลัย</t>
  </si>
  <si>
    <t>2.1.3</t>
  </si>
  <si>
    <t>EE01096</t>
  </si>
  <si>
    <t>ร้อยละของหลักสูตรที่ได้รับการรับรองโดย AUNQA หรือเทียบเท่า</t>
  </si>
  <si>
    <t>EE01097</t>
  </si>
  <si>
    <t>จำนวนหลักสูตรที่ได้รับการรับรองโดย AUNQA หรือเทียบเท่า</t>
  </si>
  <si>
    <t>EE01098</t>
  </si>
  <si>
    <t>จำนวนหลักสูตรปริญญาตรีที่ได้รับการรับรองโดย AUNQA หรือเทียบเท่า</t>
  </si>
  <si>
    <t>EE01099</t>
  </si>
  <si>
    <t>จำนวนหลักสูตรปริญญาโทที่ได้รับการรับรองโดย AUNQA หรือเทียบเท่า</t>
  </si>
  <si>
    <t>EE01100</t>
  </si>
  <si>
    <t>จำนวนหลักสูตรปริญญาเอกที่ได้รับการรับรองโดย AUNQA หรือเทียบเท่า</t>
  </si>
  <si>
    <t>EE01101</t>
  </si>
  <si>
    <t>EE01102</t>
  </si>
  <si>
    <t>EE01103</t>
  </si>
  <si>
    <t>EE01104</t>
  </si>
  <si>
    <t>อัตราการได้งานทำตรงสายวิชาชีพ/ประกอบอาชีพอิสระ/ศึกษาต่อของบัณฑิตภายใน 1 ปี ระดับปริญญาตรี</t>
  </si>
  <si>
    <t>จำนวนบัณฑิตระดับปริญญาตรีที่ได้งานทำตรงสายวิชาชีพ</t>
  </si>
  <si>
    <t>จำนวนบัณฑิตระดับปริญญาตรีที่ประกอบอาชีพอิสระ</t>
  </si>
  <si>
    <t>จำนวนบัณฑิตระดับปริญญาตรีที่ศึกษาต่อ</t>
  </si>
  <si>
    <t>จำนวนบัณฑิตระดับปริญญาตรีที่ตอบแบบสำรวจทั้งหมด</t>
  </si>
  <si>
    <t>จำนวนบัณฑิตระดับปริญญาตรีทั้งหมดที่สำเร็จการศึกษา</t>
  </si>
  <si>
    <t>อัตราการได้งานทำตรงสายวิชาชีพ/ประกอบอาชีพอิสระ/ศึกษาต่อของบัณฑิตภายใน 1 ปี ระดับปริญญาโท</t>
  </si>
  <si>
    <t>จำนวนบัณฑิตระดับปริญญาโทที่ได้งานทำตรงสายวิชาชีพ</t>
  </si>
  <si>
    <t>จำนวนบัณฑิตระดับปริญญาโทที่ประกอบอาชีพอิสระ</t>
  </si>
  <si>
    <t>จำนวนบัณฑิตระดับปริญญาโทที่ศึกษาต่อ</t>
  </si>
  <si>
    <t>จำนวนบัณฑิตระดับปริญญาโทที่ตอบแบบสำรวจทั้งหมด</t>
  </si>
  <si>
    <t>จำนวนบัณฑิตระดับปริญญาโททั้งหมดที่สำเร็จการศึกษา</t>
  </si>
  <si>
    <t>อัตราการได้งานทำตรงสายวิชาชีพ/ประกอบอาชีพอิสระ/ศึกษาต่อของบัณฑิตภายใน 1 ปี ระดับปริญญาเอก</t>
  </si>
  <si>
    <t>จำนวนบัณฑิตระดับปริญญาเอกที่ได้งานทำตรงสายวิชาชีพ</t>
  </si>
  <si>
    <t>จำนวนบัณฑิตระดับปริญญาเอกที่ประกอบอาชีพอิสระ</t>
  </si>
  <si>
    <t>จำนวนบัณฑิตระดับปริญญาเอกที่ศึกษาต่อ</t>
  </si>
  <si>
    <t>จำนวนบัณฑิตระดับปริญญาเอกที่ตอบแบบสำรวจทั้งหมด</t>
  </si>
  <si>
    <t>จำนวนบัณฑิตระดับปริญญาเอกทั้งหมดที่สำเร็จการศึกษา</t>
  </si>
  <si>
    <t>ระดับความผูกพันของบุคลากรกลุ่ม Talent สายวิชาการ</t>
  </si>
  <si>
    <t>ระดับความผูกพันของบุคลากรกลุ่ม Talent สายสนับสนุน</t>
  </si>
  <si>
    <t>กลุ่มผู้มีส่วนได้ส่วนเสียภายใน</t>
  </si>
  <si>
    <t>กลุ่มผู้มีส่วนได้ส่วนเสียภายนอก</t>
  </si>
  <si>
    <t>ก๊าซเรือนกระจก</t>
  </si>
  <si>
    <t>อาคาร</t>
  </si>
  <si>
    <t>กากของเสีย</t>
  </si>
  <si>
    <t>น้ำ</t>
  </si>
  <si>
    <t>พลังงาน</t>
  </si>
  <si>
    <t>วัตถุดิบ</t>
  </si>
  <si>
    <t xml:space="preserve">จำนวนรางวัลระดับชาติ </t>
  </si>
  <si>
    <t xml:space="preserve">จำนวนรางวัลระดับนานาชาติ </t>
  </si>
  <si>
    <t xml:space="preserve">จำนวนนโยบายระดับชาติ </t>
  </si>
  <si>
    <t xml:space="preserve">จำนวนนโยบายระดับนานาชาติ </t>
  </si>
  <si>
    <t>จำนวนศูนย์บริการทางวิชาการ/วิชาชีพที่ได้รับการรับรองความเป็นเลิศระดับชาติ</t>
  </si>
  <si>
    <t>จำนวนศูนย์บริการทางวิชาการ/วิชาชีพที่ได้รับการรับรองความเป็นเลิศระดับนานาชาติ</t>
  </si>
  <si>
    <t xml:space="preserve">จำนวนศูนย์บริการทางวิชาการ/วิชาชีพ ที่ได้รับการรับรองความเป็นเลิศระดับชาติ/นานาชาติ (ทั้งนี้จะต้องมีหน่วยงานรับรองจากภายนอก ) </t>
  </si>
  <si>
    <t>จำนวนสัญญาที่เกิดขึ้นใหม่ของโครงการ/กิจกรรมทางวิชาการหรือวิชาชีพที่มีการบูรณาการแบบองค์รวมระหว่างหน่วยงานประชาสังคม</t>
  </si>
  <si>
    <t>จำนวนสัญญาที่เกิดขึ้นใหม่ของโครงการ/กิจกรรมทางวิชาการหรือวิชาชีพที่มีการบูรณาการแบบองค์รวมระหว่างหน่วยงานเอกชน</t>
  </si>
  <si>
    <t>จำนวนสัญญาที่เกิดขึ้นใหม่ของโครงการ/กิจกรรมทางวิชาการหรือวิชาชีพที่มีการบูรณาการแบบองค์รวมระหว่างหน่วยงานภาครัฐ</t>
  </si>
  <si>
    <t>รายได้จากการบริการวิชาการ</t>
  </si>
  <si>
    <t>รายจ่ายจากการบริการวิชาการ</t>
  </si>
  <si>
    <t>จำนวนหน่วยบริการที่ได้รับใบรับรองมาตรฐานระดับสากล</t>
  </si>
  <si>
    <t>จำนวนหน่วยบริการที่กำหนดเป้าหมายจะได้รับใบรับรองมาตรฐานระดับสากล</t>
  </si>
  <si>
    <t>ที่ได้รับจดในปีนั้นๆ</t>
  </si>
  <si>
    <t>แสดงถึงประโยชน์จากผลกระทบของงานวิจัยต่อสังคมไทย/สังคมโลก ในช่วง 3 ปีที่ผ่านมา</t>
  </si>
  <si>
    <t>ชิ้น/คน</t>
  </si>
  <si>
    <t>ครั้ง/ชิ้น</t>
  </si>
  <si>
    <t>เรื่อง</t>
  </si>
  <si>
    <r>
      <t xml:space="preserve">จำนวนเงินให้ใส่ตัวเลขหน่วยเป็น </t>
    </r>
    <r>
      <rPr>
        <b/>
        <u/>
        <sz val="14"/>
        <color rgb="FF000000"/>
        <rFont val="TH SarabunPSK"/>
        <family val="2"/>
      </rPr>
      <t>"บาท"</t>
    </r>
  </si>
  <si>
    <t xml:space="preserve"> ----- เชิงอรรถ -----</t>
  </si>
  <si>
    <t>จำนวนเงินจากการรับจ้างวิจัย (Contracted Reserch)
(ไม่นับการบริการวิชาการ เช่น เป็นที่ปรึกษา ออกแบบ วางระบบ ฝึกอบรม สัมมนา หรือ การวิเคราะห์ทางห้องปฏิบัติการ เป็นต้น)</t>
  </si>
  <si>
    <t>ผู้รับผิดชอบการรายงานข้อมูล</t>
  </si>
  <si>
    <t>บัณฑิตวิทยาลัย</t>
  </si>
  <si>
    <t>กองกิจการนักศึกษา</t>
  </si>
  <si>
    <t>กองทรัพยากรบุคคล</t>
  </si>
  <si>
    <t>กองกายภาพและสิ่งแวดล้อม</t>
  </si>
  <si>
    <t>กองบริหารงานทั่วไป</t>
  </si>
  <si>
    <t>PA เพิ่มเติมด้านการศึกษา</t>
  </si>
  <si>
    <t>ส่วนงานรายงานผลในเอกสารแนบ</t>
  </si>
  <si>
    <t>ER01058</t>
  </si>
  <si>
    <t>ER01059</t>
  </si>
  <si>
    <t>จำนวนบุคลากรสายวิชาการ (รวมลาศึกษาต่อ)</t>
  </si>
  <si>
    <t>จำนวนอาจารย์ (รวมลาศึกษาต่อ)</t>
  </si>
  <si>
    <t>จำนวนนักวิจัย (รวมลาศึกษาต่อ)</t>
  </si>
  <si>
    <t>ER01061</t>
  </si>
  <si>
    <t>ER01060</t>
  </si>
  <si>
    <t>หมวดงบลงทุน (เงินงบประมาณแผ่นดิน)</t>
  </si>
  <si>
    <t>ผลรวมจำนวนรายการที่สามารถก่อหนี้ผูกพันได้ตามกำหนดระยะเวลา (เงินงบประมาณแผ่นดิน)</t>
  </si>
  <si>
    <t>4.3.1.1</t>
  </si>
  <si>
    <t>ร้อยละของจำนวนรายการงบลงทุนที่สามารถก่อหนี้ผูกพันได้ตามกำหนดระยะเวลา (เงินงบประมาณแผ่นดิน)</t>
  </si>
  <si>
    <t>รายการ</t>
  </si>
  <si>
    <t>4.3.1.2</t>
  </si>
  <si>
    <t>ผลรวมจำนวนรายการที่สามารถก่อหนี้ผูกพันได้ตามกำหนดระยะเวลา (เงินรายได้ส่วนงาน)</t>
  </si>
  <si>
    <t>ร้อยละของจำนวนรายการงบลงทุนที่สามารถก่อหนี้ผูกพันได้ตามกำหนดระยะเวลา (เงินรายได้ส่วนงาน)</t>
  </si>
  <si>
    <t>หมวดงบลงทุน (เงินรายได้ส่วนงาน)</t>
  </si>
  <si>
    <r>
      <t>ผลรวม</t>
    </r>
    <r>
      <rPr>
        <b/>
        <u/>
        <sz val="14"/>
        <color rgb="FF000000"/>
        <rFont val="TH SarabunPSK"/>
        <family val="2"/>
      </rPr>
      <t>จำนวนรายการทั้งหมด</t>
    </r>
    <r>
      <rPr>
        <sz val="14"/>
        <color rgb="FF000000"/>
        <rFont val="TH SarabunPSK"/>
        <family val="2"/>
      </rPr>
      <t xml:space="preserve">ที่ได้รับจัดสรรในปีงบประมาณ (เงินรายได้ส่วนงาน) </t>
    </r>
  </si>
  <si>
    <r>
      <t>ผลรวม</t>
    </r>
    <r>
      <rPr>
        <b/>
        <u/>
        <sz val="14"/>
        <color rgb="FF000000"/>
        <rFont val="TH SarabunPSK"/>
        <family val="2"/>
      </rPr>
      <t>จำนวนรายการทั้งหมด</t>
    </r>
    <r>
      <rPr>
        <sz val="14"/>
        <color rgb="FF000000"/>
        <rFont val="TH SarabunPSK"/>
        <family val="2"/>
      </rPr>
      <t xml:space="preserve">ที่ได้รับจัดสรรในปีงบประมาณ (เงินงบประมาณแผ่นดิน)  </t>
    </r>
  </si>
  <si>
    <t>4.3.2.1</t>
  </si>
  <si>
    <t>4.3.2.2</t>
  </si>
  <si>
    <r>
      <t>ผลรวม</t>
    </r>
    <r>
      <rPr>
        <b/>
        <u/>
        <sz val="14"/>
        <color rgb="FF000000"/>
        <rFont val="TH SarabunPSK"/>
        <family val="2"/>
      </rPr>
      <t>แผน</t>
    </r>
    <r>
      <rPr>
        <sz val="14"/>
        <color rgb="FF000000"/>
        <rFont val="TH SarabunPSK"/>
        <family val="2"/>
      </rPr>
      <t xml:space="preserve">ครุภัณฑ์และค่าที่ดินสิ่งปลูกสร้างตามคำขอตั้งงบลงทุนต้นตาม พรบ.งบประมาณฯ (เงินงบประมาณแผ่นดิน)   </t>
    </r>
  </si>
  <si>
    <t xml:space="preserve">ผลรวมเบิกจ่ายครุภัณฑ์+ค่าที่ดิน/สิ่งปลูกสร้าง (เงินงบประมาณแผ่นดิน)    </t>
  </si>
  <si>
    <t>ร้อยละของจำนวนผลการเบิกจ่ายเงินหรือก่อหนี้ผูกพัน (เงินงบประมาณแผ่นดิน)</t>
  </si>
  <si>
    <t>ร้อยละของจำนวนผลการเบิกจ่ายเงินหรือก่อหนี้ผูกพัน  (เงินรายได้ส่วนงาน)</t>
  </si>
  <si>
    <r>
      <t>ผลรวม</t>
    </r>
    <r>
      <rPr>
        <u/>
        <sz val="14"/>
        <color rgb="FF000000"/>
        <rFont val="TH SarabunPSK"/>
        <family val="2"/>
      </rPr>
      <t>แผน</t>
    </r>
    <r>
      <rPr>
        <sz val="14"/>
        <color rgb="FF000000"/>
        <rFont val="TH SarabunPSK"/>
        <family val="2"/>
      </rPr>
      <t>ครุภัณฑ์+ค่าที่ดินสิ่งปลูกสร้างตามคำขอตั้งงบลงทุนต้นปีและกลางปีที่ผ่านการอนุมัติโดยสภามหาวิทยาลัยฯ(เงินรายได้ส่วนงาน)</t>
    </r>
  </si>
  <si>
    <t>ผลรวมเบิกจ่ายครุภัณฑ์+ค่าที่ดิน/สิ่งปลูกสร้าง (เงินรายได้ส่วนงาน)</t>
  </si>
  <si>
    <t>EM01029</t>
  </si>
  <si>
    <t>EM01030</t>
  </si>
  <si>
    <t>EM01031</t>
  </si>
  <si>
    <t>EM01032</t>
  </si>
  <si>
    <t>EM01033</t>
  </si>
  <si>
    <t>EM01034</t>
  </si>
  <si>
    <t>EM01035</t>
  </si>
  <si>
    <t>EM01036</t>
  </si>
  <si>
    <r>
      <t>ผลรวม</t>
    </r>
    <r>
      <rPr>
        <u/>
        <sz val="14"/>
        <color rgb="FF000000"/>
        <rFont val="TH SarabunPSK"/>
        <family val="2"/>
      </rPr>
      <t>แผน</t>
    </r>
    <r>
      <rPr>
        <sz val="14"/>
        <color rgb="FF000000"/>
        <rFont val="TH SarabunPSK"/>
        <family val="2"/>
      </rPr>
      <t>ครุภัณฑ์+ค่าที่ดินสิ่งปลูกสร้างตามคำขอตั้งงบลงทุนต้นปีและกลางปีที่ผ่านการอนุมัติโดยสภามหาวิทยาลัยฯ (เงินรายได้ส่วนงาน)</t>
    </r>
  </si>
  <si>
    <t>ระดับ (เต็ม 10)</t>
  </si>
  <si>
    <r>
      <t xml:space="preserve"> - ส่วนงาน</t>
    </r>
    <r>
      <rPr>
        <b/>
        <u/>
        <sz val="14"/>
        <rFont val="TH SarabunPSK"/>
        <family val="2"/>
      </rPr>
      <t>ต้องบันทึกรายละเอียดข้อมูลของตัวชี้วัดแต่ละตัวตามที่รายงานข้อมูลในเอกสารหมายเลข 2</t>
    </r>
    <r>
      <rPr>
        <u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 xml:space="preserve">ทุกตัวชี้วัด </t>
    </r>
    <r>
      <rPr>
        <sz val="14"/>
        <rFont val="TH SarabunPSK"/>
        <family val="2"/>
      </rPr>
      <t>โดยที่
 ส่วนงานจะต้องตรวจสอบความถูกต้องและสอดคล้องทุกครั้งก่อนที่จะส่งเอกสาร</t>
    </r>
  </si>
  <si>
    <r>
      <t xml:space="preserve"> - การกรอกรายละเอียดข้อมูลเอกสารแนบในแต่ละไตรมาส ขอให้</t>
    </r>
    <r>
      <rPr>
        <b/>
        <u/>
        <sz val="14"/>
        <rFont val="TH SarabunPSK"/>
        <family val="2"/>
      </rPr>
      <t>กรอกข้อมูลในไฟล์เดิมทุกครั้ง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 xml:space="preserve">โดยรวมข้อมูลสะสม
</t>
    </r>
    <r>
      <rPr>
        <b/>
        <sz val="14"/>
        <rFont val="TH SarabunPSK"/>
        <family val="2"/>
      </rPr>
      <t xml:space="preserve">   </t>
    </r>
    <r>
      <rPr>
        <b/>
        <u/>
        <sz val="14"/>
        <rFont val="TH SarabunPSK"/>
        <family val="2"/>
      </rPr>
      <t xml:space="preserve">กับไตรมาสก่อนหน้า 
</t>
    </r>
  </si>
  <si>
    <t>การแก้ไขข้อมูลในเอกสารหมายเลข 1 และ 2</t>
  </si>
  <si>
    <r>
      <t xml:space="preserve"> - </t>
    </r>
    <r>
      <rPr>
        <b/>
        <u/>
        <sz val="14"/>
        <rFont val="TH SarabunPSK"/>
        <family val="2"/>
      </rPr>
      <t>ขอให้ส่วนงานส่งข้อมูลทั้ง 2 ไฟล์</t>
    </r>
    <r>
      <rPr>
        <b/>
        <sz val="14"/>
        <rFont val="TH SarabunPSK"/>
        <family val="2"/>
      </rPr>
      <t xml:space="preserve"> ได้แก่ ไฟล์การรายงานผลและเอกสารแนบตัวชี้วัด </t>
    </r>
    <r>
      <rPr>
        <b/>
        <u/>
        <sz val="14"/>
        <rFont val="TH SarabunPSK"/>
        <family val="2"/>
      </rPr>
      <t>ภายใน 20 วันหลังจากสิ้นสุดไตรมาส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ส่งมาที่ Email : chonlathit.los@mahidol.ac.th</t>
    </r>
  </si>
  <si>
    <t>ระดับ (เต็ม 5)</t>
  </si>
  <si>
    <t>1.10.3</t>
  </si>
  <si>
    <t>ER01062</t>
  </si>
  <si>
    <t>ER01063</t>
  </si>
  <si>
    <t>ER01064</t>
  </si>
  <si>
    <t>ER01065</t>
  </si>
  <si>
    <t>จำนวนทรัพย์สินทางปัญญาที่นำไปใช้ประโยชน์เชิงพาณิชย์ หรือเพื่อชุมชน สังคม และรายได้ที่เกิดจากทรัพย์สินทางปัญญา</t>
  </si>
  <si>
    <t>จำนวนทรัพย์สินทางปัญญาที่นำไปใช้ประโยชน์เชิงพาณิชย์</t>
  </si>
  <si>
    <t>จำนวนทรัพย์สินทางปัญญาที่นำไปใช้ประโยชน์เพื่อชุมชน สังคม</t>
  </si>
  <si>
    <t>จำนวนรายได้ที่เกิดจากทรัพย์สินทางปัญญา</t>
  </si>
  <si>
    <t>จำนวนหลักสูตรทั้งหมดของส่วนงาน ในปีการศึกษา 2560</t>
  </si>
  <si>
    <t>จำนวนหลักสูตรปริญญาตรีทั้งหมดของส่วนงาน ในปีการศึกษา 2560</t>
  </si>
  <si>
    <t>จำนวนหลักสูตรปริญญาโททั้งหมดของส่วนงาน ในปีการศึกษา 2560</t>
  </si>
  <si>
    <t>จำนวนหลักสูตรปริญญาตเอกทั้งหมดของส่วนงาน ในปีการศึกษา 2560</t>
  </si>
  <si>
    <t>ผลการประเมินความพึงพอใจในภาพรวม และคุณภาพบัณฑิตตามคุณลักษณะบัณฑิตที่พึงประสงค์</t>
  </si>
  <si>
    <t>ระดับ   (เต็ม 5)</t>
  </si>
  <si>
    <t>การประเมินความพึงพอใจในภาพรวมของผู้ใช้บัณฑิต</t>
  </si>
  <si>
    <t>การประเมินคุณภาพบัณฑิตตามคุณลักษณะบัณฑิตที่พึงประสงค์ของมหาวิทยาลัย</t>
  </si>
  <si>
    <t>EE01161</t>
  </si>
  <si>
    <t>EE01162</t>
  </si>
  <si>
    <t>EE01163</t>
  </si>
  <si>
    <t>EE01164</t>
  </si>
  <si>
    <t>EE01165</t>
  </si>
  <si>
    <t>EE01166</t>
  </si>
  <si>
    <t>EE01167</t>
  </si>
  <si>
    <t>EE01168</t>
  </si>
  <si>
    <t>EE01169</t>
  </si>
  <si>
    <t>EE01160</t>
  </si>
  <si>
    <t>การตีพิมพ์หรือเผยแพร่ผลงานของผู้สำเร็จการศึกษาระดับบัณฑิตศึกษา</t>
  </si>
  <si>
    <t>ร้อยละของการตีพิมพ์หรือเผยแพร่ผลงานของผู้สำเร็จการศึกษาระดับปริญญาโท</t>
  </si>
  <si>
    <t>ร้อยละของการตีพิมพ์หรือเผยแพร่ผลงานของผู้สำเร็จการศึกษาระดับปริญญาเอกเฉพาะในฐานข้อมูล Scopus หรือ Web of Science เท่านั้น</t>
  </si>
  <si>
    <t xml:space="preserve">จำนวนผู้สำเร็จการศึกษาที่ได้รับการตีพิมพ์หรือ ได้รับการยอมรับให้ตีพิมพ์ในวารสารวิชาการระดับชาติหรือระดับนานาชาติ </t>
  </si>
  <si>
    <r>
      <t>จำนวนผลงานตีพิมพ์ผู้สำเร็จการศึกษาระดับปริญญาเอกได้รับการตีพิมพ์หรือ ได้รับการยอมรับให้ตีพิมพ์ในวารสารวิชาการ</t>
    </r>
    <r>
      <rPr>
        <b/>
        <u/>
        <sz val="14"/>
        <color rgb="FF000000"/>
        <rFont val="TH SarabunPSK"/>
        <family val="2"/>
      </rPr>
      <t xml:space="preserve"> ในฐานข้อมูล Scopusหรือ Web of Science เท่านั้น </t>
    </r>
  </si>
  <si>
    <t>จำนวนผลงานตีพิมพ์ทั้งหมดของผู้สำเร็จการศึกษาระดับปริญญาเอก</t>
  </si>
  <si>
    <t>EE01170</t>
  </si>
  <si>
    <t>EE01171</t>
  </si>
  <si>
    <t>EE01172</t>
  </si>
  <si>
    <t>EE01173</t>
  </si>
  <si>
    <t>EE01174</t>
  </si>
  <si>
    <t>EE01175</t>
  </si>
  <si>
    <t>อัตราการเรียนจบในวงรอบหลักสูตรของนักศึกษาระดับบัณฑิตศึกษา (ทุกหลักสูตร)</t>
  </si>
  <si>
    <t>…</t>
  </si>
  <si>
    <t>ระดับปริญญาโท (โปรดระบุชื่อหลักสูตร)</t>
  </si>
  <si>
    <t>ระดับปริญญาเอก (โปรดระบุชื่อหลักสูตร)</t>
  </si>
  <si>
    <t>จำนวนหลักสูตรที่จัดทำตามเกณฑ์มาตรฐาน Outcome-based education</t>
  </si>
  <si>
    <t xml:space="preserve">จำนวนรายวิชา/บทเรียน MOOCs ที่เปิดสอนให้ประชาชนทั่วไปลงทะเบียนเรียน </t>
  </si>
  <si>
    <t>รายวิชา/บทเรียน</t>
  </si>
  <si>
    <t xml:space="preserve">จำนวนรายวิชาในหลักสูตรระดับปริญญาตรีที่มีการใช้ MOOCs หรือ Blended learning </t>
  </si>
  <si>
    <t>รายวิชา</t>
  </si>
  <si>
    <t>จำนวนอาจารย์ใหม่ที่ผ่านการอบรมการเป็นอาจารย์ใหม่และทักษะการเป็นครูภายใน 3 ปี หลังได้รับการบรรจุเป็นอาจารย์</t>
  </si>
  <si>
    <t xml:space="preserve">จำนวนรายวิชาในหลักสูตรระดับปริญญาตรีที่มีการใช้ MOOCs  </t>
  </si>
  <si>
    <t xml:space="preserve">จำนวนรายวิชาในหลักสูตรระดับปริญญาตรีที่มีการใช้ Blended learning </t>
  </si>
  <si>
    <t>จำนวนผู้เข้าศึกษาในปีการศึกษา 2559 (รหัส 59xxxxxx) ที่สำเร็จการศึกษาครบตามวงรอบ</t>
  </si>
  <si>
    <t>จำนวนผู้เข้าศึกษาทั้งหมดในปีการศึกษา 2559</t>
  </si>
  <si>
    <t>(ถ้ามีเพิ่มให้ insert cell)</t>
  </si>
  <si>
    <t>เอกสารหมายเลข 1/2.6</t>
  </si>
  <si>
    <t>draft%20MUKPI%202561.xlsx#'เอกสารหมายเลข 1_ 2.6'!A1</t>
  </si>
  <si>
    <t>2.11.1</t>
  </si>
  <si>
    <t>จำนวนอาจารย์ชาวต่างชาติจากสถาบันการศึกษาอื่นในต่างประเทศ ที่มหาวิทยาลัยหรือส่วนงานเชิญมาเพื่อปฏิบัติหน้าที่หรือทำกิจกรรมต่างๆ (Inbound academic staff)</t>
  </si>
  <si>
    <t xml:space="preserve">มีชั่วโมงทำการให้กับมหาวิทยาลัยมหิดลไม่ต่ำกว่า 160 ชั่วโมง </t>
  </si>
  <si>
    <t>ดำเนินกิจกรรมตั้งแต่ 4 สัปดาห์ขึ้นไป</t>
  </si>
  <si>
    <t>จำนวนอาจารย์ของมหาวิทยาลัยมหิดลที่เดินทางไปสถาบันการศึกษาต่างประเทศเพื่อปฏิบัติหน้าที่หรือทำกิจกรรมต่างๆ (Outbound academic staff)</t>
  </si>
  <si>
    <t>ไปเข้าร่วมนำเสนอผลงานวิชาชาการหรือได้รับเชิญเป็นวิทยากร</t>
  </si>
  <si>
    <t>ไปปฏิบัติหน้าที่ในการเรียนการสอน วิจัย บริหารการศึกษา หรือ ที่ปรึกษาด้านวิชาการ</t>
  </si>
  <si>
    <t>2.11.2</t>
  </si>
  <si>
    <t>จำนวนนักศึกษาต่างชาติที่มาลงทะเบียนเรียน ทำวิจัยหรือวิทยานิพนธ์ที่มหาวิทยาลัยมหิดลโดยได้รับปริญญาของหลักสูตรนั้น หรือ ได้รับปริญญาภายใต้ข้อตกลงระหว่างสถาบัน (For-degree inbound students/Full time international student)</t>
  </si>
  <si>
    <t>ระดับประกาศนียบัตรบัณฑิตชั้นสูง</t>
  </si>
  <si>
    <t xml:space="preserve">Residency </t>
  </si>
  <si>
    <t xml:space="preserve">Fellowship </t>
  </si>
  <si>
    <t>2.11.3</t>
  </si>
  <si>
    <t>จำนวนนักศึกษาจากสถาบันการศึกษาในต่างประเทศ ซึ่งเดินทางมาศึกษา หรือทำวิจัยที่มหาวิทยาลัยมหิดล หรือกิจกรรมทางการศึกษาอื่นๆผ่านข้อตกลงระหว่างสถาบัน (For credit/Not- for credit inbound student)</t>
  </si>
  <si>
    <t>For-credit</t>
  </si>
  <si>
    <t>Not-for-credit</t>
  </si>
  <si>
    <t>จำนวนนักศึกษาของมหาวิทยาลัยมหิดล ซึ่งไปศึกษาหรือทำวิจัยที่สถาบันการศึกษาต่างประเทศ หรือกิจกรรมทางการศึกษาอื่นๆ     (For credit/Not- for credit Outbound student)</t>
  </si>
  <si>
    <t>2.11.5</t>
  </si>
  <si>
    <t>2.11.4</t>
  </si>
  <si>
    <t>EE01176</t>
  </si>
  <si>
    <t>EE01177</t>
  </si>
  <si>
    <t>EE01178</t>
  </si>
  <si>
    <t>EE01179</t>
  </si>
  <si>
    <t>EE01180</t>
  </si>
  <si>
    <t>EE01181</t>
  </si>
  <si>
    <t>EE01182</t>
  </si>
  <si>
    <t>EE01183</t>
  </si>
  <si>
    <t>EE01184</t>
  </si>
  <si>
    <t>EE01185</t>
  </si>
  <si>
    <t>EE01186</t>
  </si>
  <si>
    <t>EE01187</t>
  </si>
  <si>
    <t>EE01188</t>
  </si>
  <si>
    <t>EE01189</t>
  </si>
  <si>
    <t>EE01190</t>
  </si>
  <si>
    <t>EE01191</t>
  </si>
  <si>
    <t>EE01192</t>
  </si>
  <si>
    <t>EE01193</t>
  </si>
  <si>
    <t>EE01194</t>
  </si>
  <si>
    <t>EE01195</t>
  </si>
  <si>
    <t>EE01196</t>
  </si>
  <si>
    <t>EE01197</t>
  </si>
  <si>
    <t>EE01198</t>
  </si>
  <si>
    <t>EE01199</t>
  </si>
  <si>
    <t>EE01200</t>
  </si>
  <si>
    <t>EE01201</t>
  </si>
  <si>
    <t>EE01202</t>
  </si>
  <si>
    <t>EE01203</t>
  </si>
  <si>
    <t>EE01204</t>
  </si>
  <si>
    <t>EE01205</t>
  </si>
  <si>
    <t>EE01206</t>
  </si>
  <si>
    <t>EE01207</t>
  </si>
  <si>
    <t>EE01208</t>
  </si>
  <si>
    <t>EE01209</t>
  </si>
  <si>
    <t>EE01210</t>
  </si>
  <si>
    <t>EE01211</t>
  </si>
  <si>
    <t>EE01212</t>
  </si>
  <si>
    <t>EE01213</t>
  </si>
  <si>
    <t>EE01214</t>
  </si>
  <si>
    <t>EE01215</t>
  </si>
  <si>
    <t>EE01216</t>
  </si>
  <si>
    <t>EE01217</t>
  </si>
  <si>
    <t>EE01218</t>
  </si>
  <si>
    <t>EE01219</t>
  </si>
  <si>
    <t>EE01220</t>
  </si>
  <si>
    <t>EE01221</t>
  </si>
  <si>
    <t>EE01222</t>
  </si>
  <si>
    <t>EE01223</t>
  </si>
  <si>
    <t>EE01224</t>
  </si>
  <si>
    <t>EE01225</t>
  </si>
  <si>
    <r>
      <t>จำนวนหน่วยบริการ</t>
    </r>
    <r>
      <rPr>
        <u/>
        <sz val="14"/>
        <color rgb="FF000000"/>
        <rFont val="TH SarabunPSK"/>
        <family val="2"/>
      </rPr>
      <t>ที่ได้รับ</t>
    </r>
    <r>
      <rPr>
        <sz val="14"/>
        <color rgb="FF000000"/>
        <rFont val="TH SarabunPSK"/>
        <family val="2"/>
      </rPr>
      <t>ใบรับรองมาตรฐานระดับสากล</t>
    </r>
  </si>
  <si>
    <r>
      <t>จำนวนหน่วยบริการทั้งหมดของส่วนงาน</t>
    </r>
    <r>
      <rPr>
        <b/>
        <u/>
        <sz val="14"/>
        <color rgb="FF000000"/>
        <rFont val="TH SarabunPSK"/>
        <family val="2"/>
      </rPr>
      <t>ที่ต้องมีการรับรอง</t>
    </r>
  </si>
  <si>
    <t>ค่าใช้จ่ายจากการบริการวิชาการ</t>
  </si>
  <si>
    <t>จำนวนโครงการที่ขึ้นทะเบียนเป็น University Social Engagement กับมหาวิทยาลัย</t>
  </si>
  <si>
    <t>ES01020</t>
  </si>
  <si>
    <t>ค่าเสื่อมราคา..................................... (บาท)</t>
  </si>
  <si>
    <t>จำนวนรายได้ – ค่าใช้จ่าย.......................................................... (บาท)</t>
  </si>
  <si>
    <t>จำนวนรายได้ – (ค่าใช้จ่าย – ค่าเสื่อม) .......................................................... (บาท)</t>
  </si>
  <si>
    <t>จำนวนค่าใช้จ่าย..................................... (บาท)</t>
  </si>
  <si>
    <t>จำนวนรายได้..................................... (บาท)</t>
  </si>
  <si>
    <t>EM01037</t>
  </si>
  <si>
    <t>EM01038</t>
  </si>
  <si>
    <t>EM01039</t>
  </si>
  <si>
    <t>ปีงบประมาณ 2561</t>
  </si>
  <si>
    <t>ปีปฏิทิน พ.ศ. 2561
(ค.ศ 2018)</t>
  </si>
  <si>
    <t>ปีการศึกษา 2560</t>
  </si>
  <si>
    <t xml:space="preserve">จำนวนบุคลากรที่ได้มีการพัฒนาศักยภาพผ่านกิจกรรมต่างๆ ณ ต่างประเทศ </t>
  </si>
  <si>
    <t>กองพัฒนาคุณภาพ</t>
  </si>
  <si>
    <t>การรายงานต้นทุนหลักสูตรต่อนักศึกษา 1 คน (Unit cost)</t>
  </si>
  <si>
    <t>จำนวนต้นทุนหลักสูตรต่อนักศึกษา 1 คน (Unit cost) ...................................... (บาท)</t>
  </si>
  <si>
    <t>สายวิชาการ</t>
  </si>
  <si>
    <t>สายสนับสนุน</t>
  </si>
  <si>
    <t>EM01040</t>
  </si>
  <si>
    <t>EM01041</t>
  </si>
  <si>
    <t>EM01042</t>
  </si>
  <si>
    <t>ชื่อหลักสูตร ................................................</t>
  </si>
  <si>
    <t>draft%20MUKPI%202561.xlsx#'เอกสารหมายเลข 2_2.6'!A1</t>
  </si>
  <si>
    <t>PA เพิ่มเติมด้าน งบประมาณ การเงินและการคลัง</t>
  </si>
  <si>
    <t xml:space="preserve"> 3) เอกสารหมายเลข 2 </t>
  </si>
  <si>
    <t xml:space="preserve"> 2) เอกสารหมายเลข 1_2.6</t>
  </si>
  <si>
    <t xml:space="preserve"> 5) เอกสารแนบตัวชี้วัด</t>
  </si>
  <si>
    <t xml:space="preserve"> 4) เอกสารหมายเลข 2_2.6</t>
  </si>
  <si>
    <r>
      <rPr>
        <sz val="14"/>
        <rFont val="TH SarabunPSK"/>
        <family val="2"/>
      </rPr>
      <t xml:space="preserve"> - บันทึกรายงานผลการดำเนินงาน </t>
    </r>
    <r>
      <rPr>
        <b/>
        <u/>
        <sz val="14"/>
        <rFont val="TH SarabunPSK"/>
        <family val="2"/>
      </rPr>
      <t>เฉพาะตัวชี้วัดที่ 2.6 เฉพาะข้อมูลในไตรมาสที่ 4 ในช่องสีเขียวเท่านั้น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ส่วนงานไม่สามารถแก้ไข หรือ เปลี่ยนแปลงรายละเอียดสูตร ได้ กรณีส่วนงานมีจำนวนหลักสูตรมากกว่าที่เซลล์แทรก ขอให้แทรกเซลล์ต่อด้านล่าง และส่วนงานสามารถ Copy สูตรไปวางได้</t>
    </r>
  </si>
  <si>
    <t>พันธกิจสัมพันธ์มหาวิทยาลัยกับสังคม</t>
  </si>
  <si>
    <t xml:space="preserve">ไตรมาสที่ 1
</t>
  </si>
  <si>
    <t xml:space="preserve">ไตรมาสที่ 2
</t>
  </si>
  <si>
    <t xml:space="preserve">ไตรมาสที่ 3
</t>
  </si>
  <si>
    <t xml:space="preserve">ไตรมาสที่ 4
</t>
  </si>
  <si>
    <t>ü</t>
  </si>
  <si>
    <t xml:space="preserve"> - ขอให้กรอกชื่อส่วนงาน และชื่อผู้รับผิดชอบในการรายงานทุกครั้ง และทุก Sheet พร้อมทั้งระบุ เบอร์โทรศัพท์และ Email ที่ติดต่อได้เพื่อการติดต่อกลับกรณีมีข้อสงสัย</t>
  </si>
  <si>
    <t>เอกสารหมายเลข 2/2.6</t>
  </si>
  <si>
    <t>จำนวนดัชนีการอ้างอิงต่อบทความวิจัยใน 5 ปี</t>
  </si>
  <si>
    <t>คำชี้แจงการบันทึกข้อมูล ประจำปีงบประมาณ พ.ศ. 2562</t>
  </si>
  <si>
    <t>1) เอกสารหมายเลข 1 : 
    การกำหนดเป้าหมายการดำเนินงานตามตัวชี้วัดแผนยุทธศาสตร์มหาวิทยาลัย ประจำปีงบประมาณ พ.ศ. 2562</t>
  </si>
  <si>
    <t>2) เอกสารหมายเลข 1/2.6 : 
    การกำหนดเป้าหมายการดำเนินงานตามตัวชี้วัดแผนยุทธศาสตร์มหาวิทยาลัย ประจำปีงบประมาณ พ.ศ. 2562 เฉพาะตัวชี้วัดที่ 2.6</t>
  </si>
  <si>
    <t>3) เอกสารหมายเลข 2 : 
    การรายงานผลการดำเนินงานตามตัวชี้วัดแผนยุทธศาสตร์มหาวิทยาลัย ประจำปีงบประมาณ พ.ศ. 2562</t>
  </si>
  <si>
    <t>4) เอกสารหมายเลข 2/2.6 : 
    การกำหนดเป้าหมายการดำเนินงานตามตัวชี้วัดแผนยุทธศาสตร์มหาวิทยาลัย ประจำปีงบประมาณ พ.ศ. 2562 เฉพาะตัวชี้วัดที่ 2.6 ข้อมูลไตรมาสที่ 4</t>
  </si>
  <si>
    <t>5) เอกสารแนบตัวชี้วัด :
    สำหรับรายงานรายละเอียดข้อมูลของตัวชี้วัดแต่ละตัว ดังนี้ 1.1, 1.2, 1.4, 1.6, 1.7, 1.8, 1.10, 1.11, 2.1, 2.8, 2.9, 2.10, 2.11, 3.1, 3.2, 3.3, 3.4, 3.5, 4.3 และ 4.8</t>
  </si>
  <si>
    <r>
      <t xml:space="preserve"> - ให้ส่วนงานกรอกข้อมูลการกำหนดเป้าหมายตามที่ได้จัดทำ</t>
    </r>
    <r>
      <rPr>
        <u/>
        <sz val="14"/>
        <rFont val="TH SarabunPSK"/>
        <family val="2"/>
      </rPr>
      <t xml:space="preserve">ข้อตกลงการปฏิบัติงานของส่วนงาน (PA) ประจำปี 
</t>
    </r>
    <r>
      <rPr>
        <sz val="14"/>
        <rFont val="TH SarabunPSK"/>
        <family val="2"/>
      </rPr>
      <t xml:space="preserve">   </t>
    </r>
    <r>
      <rPr>
        <u/>
        <sz val="14"/>
        <rFont val="TH SarabunPSK"/>
        <family val="2"/>
      </rPr>
      <t>งบประมาณ พ.ศ. 2562</t>
    </r>
    <r>
      <rPr>
        <sz val="14"/>
        <rFont val="TH SarabunPSK"/>
        <family val="2"/>
      </rPr>
      <t xml:space="preserve"> ที่มีการลงนามโดยหัวหน้าส่วนงานและอธิการบดี</t>
    </r>
  </si>
  <si>
    <r>
      <t xml:space="preserve"> - ให้ส่วนงานกรอกข้อมูลการกำหนดเป้าหมาย </t>
    </r>
    <r>
      <rPr>
        <b/>
        <sz val="14"/>
        <rFont val="TH SarabunPSK"/>
        <family val="2"/>
      </rPr>
      <t>เฉพาะตัวชี้วัดที่ 2.6 ได้แก่ ชื่อหลักสูตรและค่าเป้าหมาย</t>
    </r>
    <r>
      <rPr>
        <sz val="14"/>
        <rFont val="TH SarabunPSK"/>
        <family val="2"/>
      </rPr>
      <t xml:space="preserve"> ตามที่ได้จัดทำ</t>
    </r>
    <r>
      <rPr>
        <u/>
        <sz val="14"/>
        <rFont val="TH SarabunPSK"/>
        <family val="2"/>
      </rPr>
      <t xml:space="preserve">ข้อตกลงการปฏิบัติงานของส่วนงาน (PA) ประจำปี 
</t>
    </r>
    <r>
      <rPr>
        <sz val="14"/>
        <rFont val="TH SarabunPSK"/>
        <family val="2"/>
      </rPr>
      <t xml:space="preserve">   </t>
    </r>
    <r>
      <rPr>
        <u/>
        <sz val="14"/>
        <rFont val="TH SarabunPSK"/>
        <family val="2"/>
      </rPr>
      <t>งบประมาณ พ.ศ. 2562</t>
    </r>
    <r>
      <rPr>
        <sz val="14"/>
        <rFont val="TH SarabunPSK"/>
        <family val="2"/>
      </rPr>
      <t xml:space="preserve"> ที่มีการลงนามโดยหัวหน้าส่วนงานและอธิการบดี</t>
    </r>
  </si>
  <si>
    <r>
      <rPr>
        <sz val="14"/>
        <rFont val="TH SarabunPSK"/>
        <family val="2"/>
      </rPr>
      <t xml:space="preserve"> - บันทึกรายงานผลการดำเนินงาน </t>
    </r>
    <r>
      <rPr>
        <b/>
        <u/>
        <sz val="14"/>
        <rFont val="TH SarabunPSK"/>
        <family val="2"/>
      </rPr>
      <t>ในช่องสีเขียวเท่านั้น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ส่วนงานไม่สามารถแก้ไข หรือ เปลี่ยนแปลงรายละเอียดอื่นๆ ของข้อมูลได้ เช่น การแทรกเซลล์ การเปลี่ยนแปลงหน่วยนับ</t>
    </r>
  </si>
  <si>
    <r>
      <t xml:space="preserve"> - ข้อมูลในแต่ละไตรมาสเมื่อส่งมายังกองแผนงานแล้ว จะ</t>
    </r>
    <r>
      <rPr>
        <b/>
        <sz val="14"/>
        <rFont val="TH SarabunPSK"/>
        <family val="2"/>
      </rPr>
      <t>ไม่สามารถแก้ไขหรือเปลี่ยนแปลงข้อมูลได้ หากประสงค์
จะเปลี่ยนแปลงข้อมูล ทั้งเอกสารหมายเลข 1 (เฉพาะกรณีที่กรอกข้อมูลผิดไปจากการกำหนดเป้าหมายใน PA) และ เอกสารหมายเลข 2 ขอให้ส่วนงานทำหนังสือ ลงนามโดยหัวหน้าส่วนงานเพื่อแจ้งรองอธิการบดีที่รับผิดชอบฯ พิจารณาอนุมัติให้แก้ไขข้อมูล</t>
    </r>
  </si>
  <si>
    <r>
      <t xml:space="preserve"> - ขอให้ส่วนงานบันทึกไฟล์การรายงานผล โดยตั้งชื่อ MUKPI2562_ตัวย่อของส่วนงาน_ไตรมาสที่x.xlsx</t>
    </r>
    <r>
      <rPr>
        <sz val="14"/>
        <rFont val="TH SarabunPSK"/>
        <family val="2"/>
      </rPr>
      <t xml:space="preserve"> เช่น 
 สำนักงานอธิการบดี รายงานข้อมูลในไตรมาสที่ 2 ให้ตั้งชื่อว่า </t>
    </r>
    <r>
      <rPr>
        <b/>
        <sz val="14"/>
        <rFont val="TH SarabunPSK"/>
        <family val="2"/>
      </rPr>
      <t>MUKPI2562_OP_ไตรมาสที่2.xlsx</t>
    </r>
  </si>
  <si>
    <r>
      <t xml:space="preserve"> - ขอให้ส่วนงานบันทึกไฟล์เอกสารแนบตัวชี้วัด โดยตั้งชื่อ เอกสารแนบ2562_ตัวย่อของส่วนงาน_ไตรมาสที่x.xlsx</t>
    </r>
    <r>
      <rPr>
        <sz val="14"/>
        <rFont val="TH SarabunPSK"/>
        <family val="2"/>
      </rPr>
      <t xml:space="preserve"> เช่น 
 สำนักงานอธิการบดี รายงานข้อมูลในไตรมาสที่ 2 ให้ตั้งชื่อว่า </t>
    </r>
    <r>
      <rPr>
        <b/>
        <sz val="14"/>
        <rFont val="TH SarabunPSK"/>
        <family val="2"/>
      </rPr>
      <t>เอกสารแนบ2562_OP_ไตรมาสที่2.xlsx</t>
    </r>
  </si>
  <si>
    <t>รายละเอียดการรายงานผลการดำเนินงานตามตัวชี้วัดแผนยุทธศาสตร์มหาวิทยาลัย ประจำปีงบประมาณ พ.ศ. 2562</t>
  </si>
  <si>
    <t>ปีงบประมาณ 2562</t>
  </si>
  <si>
    <t>ปีปฏิทิน พ.ศ. 2562
(ค.ศ 2019)</t>
  </si>
  <si>
    <t>ปีปฏิทิน พ.ศ. 2556-2560
(ค.ศ 2013-2017)</t>
  </si>
  <si>
    <t>ปีปฏิทิน พ.ศ. 2560-2562</t>
  </si>
  <si>
    <t>ปีปฏิทิน ระยะเวลา 5 ปี ย้อนหลัง 
พ.ศ. 2556-2560 (ค.ศ. 2013 - 2017)</t>
  </si>
  <si>
    <t>ปีปฏิทิน พ.ศ. 2562 
(ค.ศ. 2019)</t>
  </si>
  <si>
    <t>ปีการศึกษา 2561</t>
  </si>
  <si>
    <t>ปีการศึกษา 2561
(เก็บข้อมูลจากผู้สำเร็จการศึกษา
ในปีการศึกษา 2560)</t>
  </si>
  <si>
    <t>นับจำนวนอาจารย์ทั้งหมดที่บรรจุตั้งแต่
ปีการศึกษา 2558 - 2560</t>
  </si>
  <si>
    <t>ปีงบประมาณ 2562
(โดยใช้ข้อมูลจาก
ปีงบประมาณ 2561)</t>
  </si>
  <si>
    <t>การกำหนดเป้าหมายการดำเนินงานตามตัวชี้วัดแผนยุทธศาสตร์มหาวิทยาลัย ประจำปีงบประมาณ พ.ศ. 2562</t>
  </si>
  <si>
    <t>การกำหนดเป้าหมายการดำเนินงานตามตัวชี้วัดแผนยุทธศาสตร์มหาวิทยาลัย ประจำปีงบประมาณ พ.ศ. 2562 (เฉพาะตัวชี้วัดที่ 2.6)</t>
  </si>
  <si>
    <t>จำนวนผู้เข้าศึกษาในปีการศึกษา 2560 (รหัส 60xxxxxx) ที่สำเร็จการศึกษาครบตามวงรอบ</t>
  </si>
  <si>
    <t>จำนวนผู้เข้าศึกษาทั้งหมดในปีการศึกษา 2560</t>
  </si>
  <si>
    <t>การรายงานผลการดำเนินงานตามตัวชี้วัดแผนยุทธศาสตร์มหาวิทยาลัย ประจำปีงบประมาณ พ.ศ. 2562</t>
  </si>
  <si>
    <t>นับจนถึงปี 2019 (2562)</t>
  </si>
  <si>
    <t>สืบค้นได้ในปี 2013-2017 
(2556 - 2560)</t>
  </si>
  <si>
    <t>จำนวนหลักสูตรปริญญาตรีทั้งหมดของส่วนงาน ในปีการศึกษา 2561</t>
  </si>
  <si>
    <t>จำนวนหลักสูตรปริญญาโททั้งหมดของส่วนงาน ในปีการศึกษา 2561</t>
  </si>
  <si>
    <t>จำนวนหลักสูตรปริญญาตเอกทั้งหมดของส่วนงาน ในปีการศึกษา 2561</t>
  </si>
  <si>
    <t>ปีการศึกษา 2561
(เก็บข้อมูลจากผู้สำเร็จการศึกษา
ในปีการศึกษา 2559)</t>
  </si>
  <si>
    <t>จำนวนหลักสูตรทั้งหมดของส่วนงาน ในปีการศึกษา 2561</t>
  </si>
  <si>
    <t>เป้าหมายของส่วนงาน
ปี 2562</t>
  </si>
  <si>
    <t>การรายงานผลการดำเนินงานตามตัวชี้วัดแผนยุทธศาสตร์มหาวิทยาลัย ประจำปีงบประมาณ พ.ศ. 2562 (เฉพาะตัวชี้วัดที่ 2.6)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</si>
</sst>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4"/>
      <color theme="1"/>
      <name val="TH Sarabun New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b/>
      <sz val="18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 New"/>
      <family val="2"/>
      <charset val="222"/>
    </font>
    <font>
      <u/>
      <sz val="14"/>
      <name val="TH SarabunPSK"/>
      <family val="2"/>
    </font>
    <font>
      <b/>
      <sz val="12"/>
      <name val="TH SarabunPSK"/>
      <family val="2"/>
    </font>
    <font>
      <b/>
      <sz val="9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FFFFFF"/>
      <name val="TH SarabunPSK"/>
      <family val="2"/>
    </font>
    <font>
      <b/>
      <sz val="13.5"/>
      <color rgb="FF000000"/>
      <name val="TH SarabunPSK"/>
      <family val="2"/>
    </font>
    <font>
      <b/>
      <u/>
      <sz val="14"/>
      <color rgb="FF000000"/>
      <name val="TH SarabunPSK"/>
      <family val="2"/>
    </font>
    <font>
      <u/>
      <sz val="14"/>
      <color rgb="FF000000"/>
      <name val="TH SarabunPSK"/>
      <family val="2"/>
    </font>
    <font>
      <u/>
      <sz val="14"/>
      <color theme="10"/>
      <name val="TH Sarabun New"/>
      <family val="2"/>
      <charset val="222"/>
    </font>
    <font>
      <b/>
      <sz val="14"/>
      <color rgb="FF000000"/>
      <name val="Wingdings"/>
      <charset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59">
    <xf numFmtId="0" fontId="0" fillId="0" borderId="0" xfId="0"/>
    <xf numFmtId="0" fontId="2" fillId="0" borderId="0" xfId="0" applyFont="1"/>
    <xf numFmtId="0" fontId="8" fillId="0" borderId="0" xfId="0" applyFont="1"/>
    <xf numFmtId="49" fontId="2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/>
    <xf numFmtId="49" fontId="8" fillId="0" borderId="0" xfId="0" applyNumberFormat="1" applyFont="1"/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indent="1"/>
    </xf>
    <xf numFmtId="0" fontId="14" fillId="6" borderId="1" xfId="0" applyFont="1" applyFill="1" applyBorder="1" applyAlignment="1">
      <alignment horizontal="center" vertical="top" wrapText="1"/>
    </xf>
    <xf numFmtId="0" fontId="15" fillId="7" borderId="3" xfId="0" applyFont="1" applyFill="1" applyBorder="1" applyAlignment="1" applyProtection="1">
      <alignment horizontal="center" vertical="top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indent="1"/>
    </xf>
    <xf numFmtId="0" fontId="15" fillId="7" borderId="3" xfId="0" applyFont="1" applyFill="1" applyBorder="1" applyAlignment="1" applyProtection="1">
      <alignment horizontal="center" vertical="top" wrapText="1"/>
      <protection locked="0"/>
    </xf>
    <xf numFmtId="0" fontId="15" fillId="7" borderId="6" xfId="0" applyFont="1" applyFill="1" applyBorder="1" applyAlignment="1" applyProtection="1">
      <alignment horizontal="center" vertical="top" wrapText="1"/>
    </xf>
    <xf numFmtId="0" fontId="15" fillId="7" borderId="3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5" fillId="7" borderId="6" xfId="0" applyFont="1" applyFill="1" applyBorder="1" applyAlignment="1" applyProtection="1">
      <alignment vertical="top" wrapText="1"/>
      <protection locked="0"/>
    </xf>
    <xf numFmtId="0" fontId="15" fillId="7" borderId="3" xfId="0" applyFont="1" applyFill="1" applyBorder="1" applyAlignment="1" applyProtection="1">
      <alignment vertical="top"/>
      <protection locked="0"/>
    </xf>
    <xf numFmtId="0" fontId="16" fillId="7" borderId="3" xfId="0" applyFont="1" applyFill="1" applyBorder="1" applyAlignment="1" applyProtection="1">
      <alignment horizontal="left" vertical="top" wrapText="1"/>
      <protection locked="0"/>
    </xf>
    <xf numFmtId="0" fontId="16" fillId="7" borderId="3" xfId="0" applyFont="1" applyFill="1" applyBorder="1" applyAlignment="1" applyProtection="1">
      <alignment horizontal="center" vertical="top" wrapText="1"/>
      <protection locked="0"/>
    </xf>
    <xf numFmtId="0" fontId="15" fillId="7" borderId="3" xfId="0" applyFont="1" applyFill="1" applyBorder="1" applyAlignment="1" applyProtection="1">
      <alignment vertical="top" wrapText="1"/>
      <protection locked="0"/>
    </xf>
    <xf numFmtId="0" fontId="15" fillId="8" borderId="1" xfId="0" applyFont="1" applyFill="1" applyBorder="1" applyAlignment="1" applyProtection="1">
      <alignment horizontal="left" vertical="top"/>
      <protection locked="0"/>
    </xf>
    <xf numFmtId="0" fontId="16" fillId="8" borderId="1" xfId="0" applyFont="1" applyFill="1" applyBorder="1" applyAlignment="1" applyProtection="1">
      <alignment horizontal="left" vertical="top" wrapText="1"/>
      <protection locked="0"/>
    </xf>
    <xf numFmtId="0" fontId="16" fillId="8" borderId="1" xfId="0" applyFont="1" applyFill="1" applyBorder="1" applyAlignment="1" applyProtection="1">
      <alignment horizontal="center" vertical="top" wrapText="1"/>
      <protection locked="0"/>
    </xf>
    <xf numFmtId="0" fontId="16" fillId="9" borderId="3" xfId="0" applyFont="1" applyFill="1" applyBorder="1" applyAlignment="1" applyProtection="1">
      <alignment horizontal="left" vertical="top" wrapText="1"/>
      <protection locked="0"/>
    </xf>
    <xf numFmtId="0" fontId="16" fillId="9" borderId="3" xfId="0" applyFont="1" applyFill="1" applyBorder="1" applyAlignment="1" applyProtection="1">
      <alignment horizontal="center" vertical="top" wrapText="1"/>
      <protection locked="0"/>
    </xf>
    <xf numFmtId="0" fontId="15" fillId="9" borderId="3" xfId="0" applyFont="1" applyFill="1" applyBorder="1" applyAlignment="1" applyProtection="1">
      <alignment vertical="top"/>
      <protection locked="0"/>
    </xf>
    <xf numFmtId="0" fontId="15" fillId="9" borderId="3" xfId="0" applyFont="1" applyFill="1" applyBorder="1" applyAlignment="1" applyProtection="1">
      <alignment vertical="top" wrapText="1"/>
      <protection locked="0"/>
    </xf>
    <xf numFmtId="0" fontId="15" fillId="9" borderId="3" xfId="0" applyFont="1" applyFill="1" applyBorder="1" applyAlignment="1" applyProtection="1">
      <alignment horizontal="center" vertical="top" wrapText="1"/>
      <protection locked="0"/>
    </xf>
    <xf numFmtId="0" fontId="15" fillId="9" borderId="3" xfId="0" applyFont="1" applyFill="1" applyBorder="1" applyAlignment="1" applyProtection="1">
      <alignment horizontal="left" vertical="top" wrapText="1"/>
      <protection locked="0"/>
    </xf>
    <xf numFmtId="0" fontId="15" fillId="9" borderId="3" xfId="0" applyFont="1" applyFill="1" applyBorder="1" applyAlignment="1" applyProtection="1">
      <alignment horizontal="center" vertical="top"/>
      <protection locked="0"/>
    </xf>
    <xf numFmtId="0" fontId="16" fillId="9" borderId="3" xfId="0" applyFont="1" applyFill="1" applyBorder="1" applyAlignment="1" applyProtection="1">
      <alignment vertical="top" wrapText="1"/>
      <protection locked="0"/>
    </xf>
    <xf numFmtId="4" fontId="16" fillId="9" borderId="3" xfId="0" applyNumberFormat="1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15" fillId="9" borderId="6" xfId="0" applyFont="1" applyFill="1" applyBorder="1" applyAlignment="1" applyProtection="1">
      <alignment horizontal="center" vertical="top"/>
      <protection locked="0"/>
    </xf>
    <xf numFmtId="0" fontId="18" fillId="10" borderId="8" xfId="0" applyFont="1" applyFill="1" applyBorder="1" applyAlignment="1" applyProtection="1">
      <alignment horizontal="left" vertical="top"/>
      <protection locked="0"/>
    </xf>
    <xf numFmtId="0" fontId="18" fillId="10" borderId="8" xfId="0" applyFont="1" applyFill="1" applyBorder="1" applyAlignment="1" applyProtection="1">
      <alignment horizontal="center" vertical="top"/>
      <protection locked="0"/>
    </xf>
    <xf numFmtId="0" fontId="15" fillId="7" borderId="3" xfId="0" applyFont="1" applyFill="1" applyBorder="1" applyAlignment="1" applyProtection="1">
      <alignment horizontal="center" vertical="top"/>
      <protection locked="0"/>
    </xf>
    <xf numFmtId="0" fontId="15" fillId="9" borderId="1" xfId="0" applyFont="1" applyFill="1" applyBorder="1" applyAlignment="1" applyProtection="1">
      <alignment vertical="top"/>
      <protection locked="0"/>
    </xf>
    <xf numFmtId="0" fontId="15" fillId="9" borderId="1" xfId="0" applyFont="1" applyFill="1" applyBorder="1" applyAlignment="1" applyProtection="1">
      <alignment horizontal="center" vertical="top"/>
      <protection locked="0"/>
    </xf>
    <xf numFmtId="0" fontId="15" fillId="8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16" fillId="7" borderId="3" xfId="0" applyFont="1" applyFill="1" applyBorder="1" applyAlignment="1" applyProtection="1">
      <alignment vertical="top" wrapText="1"/>
      <protection locked="0"/>
    </xf>
    <xf numFmtId="0" fontId="15" fillId="7" borderId="16" xfId="0" applyFont="1" applyFill="1" applyBorder="1" applyAlignment="1" applyProtection="1">
      <alignment horizontal="center" vertical="top" wrapText="1"/>
      <protection locked="0"/>
    </xf>
    <xf numFmtId="0" fontId="15" fillId="7" borderId="17" xfId="0" applyFont="1" applyFill="1" applyBorder="1" applyAlignment="1" applyProtection="1">
      <alignment vertical="top" wrapText="1"/>
      <protection locked="0"/>
    </xf>
    <xf numFmtId="0" fontId="15" fillId="9" borderId="6" xfId="0" applyFont="1" applyFill="1" applyBorder="1" applyAlignment="1" applyProtection="1">
      <alignment horizontal="center" vertical="top" wrapText="1"/>
      <protection locked="0"/>
    </xf>
    <xf numFmtId="0" fontId="16" fillId="9" borderId="6" xfId="0" applyFont="1" applyFill="1" applyBorder="1" applyAlignment="1" applyProtection="1">
      <alignment horizontal="left" vertical="top" wrapText="1"/>
      <protection locked="0"/>
    </xf>
    <xf numFmtId="0" fontId="16" fillId="7" borderId="3" xfId="0" applyFont="1" applyFill="1" applyBorder="1" applyAlignment="1" applyProtection="1">
      <alignment horizontal="center" vertical="top"/>
      <protection locked="0"/>
    </xf>
    <xf numFmtId="0" fontId="16" fillId="7" borderId="3" xfId="0" applyFont="1" applyFill="1" applyBorder="1" applyAlignment="1" applyProtection="1">
      <alignment horizontal="left" vertical="top"/>
      <protection locked="0"/>
    </xf>
    <xf numFmtId="0" fontId="16" fillId="7" borderId="5" xfId="0" applyFont="1" applyFill="1" applyBorder="1" applyAlignment="1" applyProtection="1">
      <alignment horizontal="center" vertical="top"/>
      <protection locked="0"/>
    </xf>
    <xf numFmtId="0" fontId="16" fillId="7" borderId="5" xfId="0" applyFont="1" applyFill="1" applyBorder="1" applyAlignment="1" applyProtection="1">
      <alignment horizontal="left" vertical="top"/>
      <protection locked="0"/>
    </xf>
    <xf numFmtId="0" fontId="16" fillId="7" borderId="3" xfId="0" applyFont="1" applyFill="1" applyBorder="1" applyAlignment="1" applyProtection="1">
      <alignment vertical="top"/>
      <protection locked="0"/>
    </xf>
    <xf numFmtId="0" fontId="16" fillId="7" borderId="6" xfId="0" applyFont="1" applyFill="1" applyBorder="1" applyAlignment="1" applyProtection="1">
      <alignment horizontal="center" vertical="top" wrapText="1"/>
      <protection locked="0"/>
    </xf>
    <xf numFmtId="0" fontId="15" fillId="7" borderId="6" xfId="0" applyFont="1" applyFill="1" applyBorder="1" applyAlignment="1" applyProtection="1">
      <alignment vertical="top" wrapText="1"/>
    </xf>
    <xf numFmtId="0" fontId="16" fillId="7" borderId="3" xfId="0" applyFont="1" applyFill="1" applyBorder="1" applyAlignment="1" applyProtection="1">
      <alignment horizontal="left" vertical="top" wrapText="1"/>
    </xf>
    <xf numFmtId="0" fontId="15" fillId="7" borderId="3" xfId="0" applyFont="1" applyFill="1" applyBorder="1" applyAlignment="1" applyProtection="1">
      <alignment vertical="top" wrapText="1"/>
    </xf>
    <xf numFmtId="0" fontId="16" fillId="7" borderId="3" xfId="0" applyFont="1" applyFill="1" applyBorder="1" applyAlignment="1" applyProtection="1">
      <alignment vertical="top" wrapText="1"/>
    </xf>
    <xf numFmtId="0" fontId="16" fillId="8" borderId="1" xfId="0" applyFont="1" applyFill="1" applyBorder="1" applyAlignment="1" applyProtection="1">
      <alignment horizontal="left" vertical="top" wrapText="1"/>
    </xf>
    <xf numFmtId="0" fontId="15" fillId="9" borderId="6" xfId="0" applyFont="1" applyFill="1" applyBorder="1" applyAlignment="1" applyProtection="1">
      <alignment vertical="top" wrapText="1"/>
    </xf>
    <xf numFmtId="0" fontId="16" fillId="9" borderId="3" xfId="0" applyFont="1" applyFill="1" applyBorder="1" applyAlignment="1" applyProtection="1">
      <alignment horizontal="left" vertical="top" wrapText="1"/>
    </xf>
    <xf numFmtId="0" fontId="15" fillId="9" borderId="3" xfId="0" applyFont="1" applyFill="1" applyBorder="1" applyAlignment="1" applyProtection="1">
      <alignment vertical="top" wrapText="1"/>
    </xf>
    <xf numFmtId="0" fontId="15" fillId="9" borderId="3" xfId="0" applyFont="1" applyFill="1" applyBorder="1" applyAlignment="1" applyProtection="1">
      <alignment horizontal="left" vertical="top" wrapText="1"/>
    </xf>
    <xf numFmtId="0" fontId="16" fillId="9" borderId="3" xfId="0" applyFont="1" applyFill="1" applyBorder="1" applyAlignment="1" applyProtection="1">
      <alignment vertical="top" wrapText="1"/>
    </xf>
    <xf numFmtId="0" fontId="3" fillId="4" borderId="7" xfId="0" applyFont="1" applyFill="1" applyBorder="1" applyAlignment="1" applyProtection="1">
      <alignment horizontal="left" vertical="top"/>
    </xf>
    <xf numFmtId="0" fontId="2" fillId="5" borderId="1" xfId="0" applyFont="1" applyFill="1" applyBorder="1" applyAlignment="1" applyProtection="1">
      <alignment horizontal="left" vertical="top"/>
    </xf>
    <xf numFmtId="0" fontId="15" fillId="9" borderId="6" xfId="0" applyFont="1" applyFill="1" applyBorder="1" applyAlignment="1" applyProtection="1">
      <alignment vertical="top"/>
    </xf>
    <xf numFmtId="0" fontId="15" fillId="9" borderId="3" xfId="0" applyFont="1" applyFill="1" applyBorder="1" applyAlignment="1" applyProtection="1">
      <alignment vertical="top"/>
    </xf>
    <xf numFmtId="0" fontId="1" fillId="5" borderId="1" xfId="0" applyFont="1" applyFill="1" applyBorder="1" applyAlignment="1" applyProtection="1">
      <alignment horizontal="left" vertical="top"/>
    </xf>
    <xf numFmtId="0" fontId="18" fillId="10" borderId="8" xfId="0" applyFont="1" applyFill="1" applyBorder="1" applyAlignment="1" applyProtection="1">
      <alignment horizontal="left" vertical="top"/>
    </xf>
    <xf numFmtId="0" fontId="15" fillId="7" borderId="3" xfId="0" applyFont="1" applyFill="1" applyBorder="1" applyAlignment="1" applyProtection="1">
      <alignment vertical="top"/>
    </xf>
    <xf numFmtId="0" fontId="15" fillId="9" borderId="1" xfId="0" applyFont="1" applyFill="1" applyBorder="1" applyAlignment="1" applyProtection="1">
      <alignment vertical="top"/>
    </xf>
    <xf numFmtId="0" fontId="15" fillId="7" borderId="5" xfId="0" applyFont="1" applyFill="1" applyBorder="1" applyAlignment="1" applyProtection="1">
      <alignment vertical="top"/>
    </xf>
    <xf numFmtId="0" fontId="15" fillId="8" borderId="1" xfId="0" applyFont="1" applyFill="1" applyBorder="1" applyAlignment="1" applyProtection="1">
      <alignment horizontal="left" vertical="top"/>
    </xf>
    <xf numFmtId="0" fontId="15" fillId="7" borderId="4" xfId="0" applyFont="1" applyFill="1" applyBorder="1" applyAlignment="1" applyProtection="1">
      <alignment vertical="top"/>
    </xf>
    <xf numFmtId="0" fontId="3" fillId="4" borderId="8" xfId="0" applyFont="1" applyFill="1" applyBorder="1" applyAlignment="1" applyProtection="1">
      <alignment horizontal="left" vertical="top"/>
    </xf>
    <xf numFmtId="0" fontId="3" fillId="4" borderId="8" xfId="0" applyFont="1" applyFill="1" applyBorder="1" applyAlignment="1" applyProtection="1">
      <alignment horizontal="left" vertical="top" wrapText="1"/>
    </xf>
    <xf numFmtId="0" fontId="3" fillId="4" borderId="8" xfId="0" applyFont="1" applyFill="1" applyBorder="1" applyAlignment="1" applyProtection="1">
      <alignment horizontal="center" vertical="top"/>
    </xf>
    <xf numFmtId="0" fontId="3" fillId="4" borderId="9" xfId="0" applyFont="1" applyFill="1" applyBorder="1" applyAlignment="1" applyProtection="1">
      <alignment horizontal="center" vertical="top"/>
    </xf>
    <xf numFmtId="0" fontId="15" fillId="7" borderId="6" xfId="0" applyFont="1" applyFill="1" applyBorder="1" applyAlignment="1" applyProtection="1">
      <alignment horizontal="right" vertical="top"/>
    </xf>
    <xf numFmtId="0" fontId="15" fillId="7" borderId="6" xfId="0" applyFont="1" applyFill="1" applyBorder="1" applyAlignment="1" applyProtection="1">
      <alignment vertical="top"/>
    </xf>
    <xf numFmtId="0" fontId="15" fillId="7" borderId="3" xfId="0" applyFont="1" applyFill="1" applyBorder="1" applyAlignment="1" applyProtection="1">
      <alignment horizontal="left" vertical="top" wrapText="1"/>
    </xf>
    <xf numFmtId="0" fontId="16" fillId="7" borderId="3" xfId="0" applyFont="1" applyFill="1" applyBorder="1" applyAlignment="1" applyProtection="1">
      <alignment horizontal="left" vertical="top" wrapText="1" indent="1"/>
    </xf>
    <xf numFmtId="0" fontId="16" fillId="7" borderId="3" xfId="0" applyFont="1" applyFill="1" applyBorder="1" applyAlignment="1" applyProtection="1">
      <alignment horizontal="center" vertical="top" wrapText="1"/>
    </xf>
    <xf numFmtId="0" fontId="15" fillId="7" borderId="3" xfId="0" applyFont="1" applyFill="1" applyBorder="1" applyAlignment="1" applyProtection="1">
      <alignment horizontal="left" vertical="top"/>
    </xf>
    <xf numFmtId="0" fontId="15" fillId="7" borderId="3" xfId="0" applyFont="1" applyFill="1" applyBorder="1" applyAlignment="1" applyProtection="1">
      <alignment horizontal="right" vertical="top"/>
    </xf>
    <xf numFmtId="0" fontId="15" fillId="7" borderId="15" xfId="0" applyFont="1" applyFill="1" applyBorder="1" applyAlignment="1" applyProtection="1">
      <alignment horizontal="center" vertical="top" wrapText="1"/>
    </xf>
    <xf numFmtId="0" fontId="16" fillId="8" borderId="1" xfId="0" applyFont="1" applyFill="1" applyBorder="1" applyAlignment="1" applyProtection="1">
      <alignment horizontal="center" vertical="top" wrapText="1"/>
    </xf>
    <xf numFmtId="0" fontId="15" fillId="9" borderId="6" xfId="0" applyFont="1" applyFill="1" applyBorder="1" applyAlignment="1" applyProtection="1">
      <alignment horizontal="right" vertical="top"/>
    </xf>
    <xf numFmtId="0" fontId="15" fillId="9" borderId="6" xfId="0" applyFont="1" applyFill="1" applyBorder="1" applyAlignment="1" applyProtection="1">
      <alignment horizontal="center" vertical="top" wrapText="1"/>
    </xf>
    <xf numFmtId="0" fontId="17" fillId="9" borderId="3" xfId="0" applyFont="1" applyFill="1" applyBorder="1" applyAlignment="1" applyProtection="1">
      <alignment horizontal="left" vertical="top"/>
    </xf>
    <xf numFmtId="0" fontId="15" fillId="9" borderId="3" xfId="0" applyFont="1" applyFill="1" applyBorder="1" applyAlignment="1" applyProtection="1">
      <alignment horizontal="left" vertical="top"/>
    </xf>
    <xf numFmtId="0" fontId="16" fillId="9" borderId="3" xfId="0" applyFont="1" applyFill="1" applyBorder="1" applyAlignment="1" applyProtection="1">
      <alignment horizontal="center" vertical="top" wrapText="1"/>
    </xf>
    <xf numFmtId="0" fontId="15" fillId="9" borderId="3" xfId="0" applyFont="1" applyFill="1" applyBorder="1" applyAlignment="1" applyProtection="1">
      <alignment horizontal="right" vertical="top"/>
    </xf>
    <xf numFmtId="0" fontId="15" fillId="9" borderId="3" xfId="0" applyFont="1" applyFill="1" applyBorder="1" applyAlignment="1" applyProtection="1">
      <alignment horizontal="center" vertical="top" wrapText="1"/>
    </xf>
    <xf numFmtId="2" fontId="15" fillId="9" borderId="3" xfId="0" applyNumberFormat="1" applyFont="1" applyFill="1" applyBorder="1" applyAlignment="1" applyProtection="1">
      <alignment horizontal="right" vertical="top"/>
    </xf>
    <xf numFmtId="0" fontId="16" fillId="9" borderId="3" xfId="0" applyFont="1" applyFill="1" applyBorder="1" applyAlignment="1" applyProtection="1">
      <alignment horizontal="left" vertical="top" wrapText="1" indent="1"/>
    </xf>
    <xf numFmtId="0" fontId="16" fillId="9" borderId="3" xfId="0" applyFont="1" applyFill="1" applyBorder="1" applyAlignment="1" applyProtection="1">
      <alignment horizontal="left" vertical="top" wrapText="1" indent="2"/>
    </xf>
    <xf numFmtId="0" fontId="15" fillId="9" borderId="3" xfId="0" applyFont="1" applyFill="1" applyBorder="1" applyAlignment="1" applyProtection="1">
      <alignment horizontal="left" vertical="top" wrapText="1" indent="2"/>
    </xf>
    <xf numFmtId="0" fontId="15" fillId="9" borderId="3" xfId="0" applyFont="1" applyFill="1" applyBorder="1" applyAlignment="1" applyProtection="1">
      <alignment horizontal="center" vertical="top"/>
    </xf>
    <xf numFmtId="0" fontId="3" fillId="4" borderId="7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right" vertical="top"/>
    </xf>
    <xf numFmtId="0" fontId="1" fillId="2" borderId="3" xfId="0" applyFont="1" applyFill="1" applyBorder="1" applyAlignment="1" applyProtection="1">
      <alignment vertical="top"/>
    </xf>
    <xf numFmtId="0" fontId="16" fillId="7" borderId="3" xfId="0" applyFont="1" applyFill="1" applyBorder="1" applyAlignment="1" applyProtection="1">
      <alignment horizontal="left" vertical="top" indent="1"/>
    </xf>
    <xf numFmtId="0" fontId="15" fillId="7" borderId="5" xfId="0" applyFont="1" applyFill="1" applyBorder="1" applyAlignment="1" applyProtection="1">
      <alignment horizontal="right" vertical="top"/>
    </xf>
    <xf numFmtId="0" fontId="16" fillId="7" borderId="5" xfId="0" applyFont="1" applyFill="1" applyBorder="1" applyAlignment="1" applyProtection="1">
      <alignment horizontal="left" vertical="top" indent="1"/>
    </xf>
    <xf numFmtId="0" fontId="2" fillId="5" borderId="1" xfId="0" applyFont="1" applyFill="1" applyBorder="1" applyAlignment="1" applyProtection="1">
      <alignment horizontal="center" vertical="top"/>
    </xf>
    <xf numFmtId="0" fontId="15" fillId="9" borderId="6" xfId="0" applyFont="1" applyFill="1" applyBorder="1" applyAlignment="1" applyProtection="1">
      <alignment horizontal="center" vertical="top"/>
    </xf>
    <xf numFmtId="0" fontId="16" fillId="9" borderId="3" xfId="0" applyFont="1" applyFill="1" applyBorder="1" applyAlignment="1" applyProtection="1">
      <alignment horizontal="center" vertical="top"/>
    </xf>
    <xf numFmtId="0" fontId="18" fillId="10" borderId="7" xfId="0" applyFont="1" applyFill="1" applyBorder="1" applyAlignment="1" applyProtection="1">
      <alignment horizontal="left" vertical="top"/>
    </xf>
    <xf numFmtId="0" fontId="18" fillId="10" borderId="8" xfId="0" applyFont="1" applyFill="1" applyBorder="1" applyAlignment="1" applyProtection="1">
      <alignment horizontal="center" vertical="top"/>
    </xf>
    <xf numFmtId="0" fontId="16" fillId="7" borderId="3" xfId="0" applyFont="1" applyFill="1" applyBorder="1" applyAlignment="1" applyProtection="1">
      <alignment horizontal="center" vertical="top"/>
    </xf>
    <xf numFmtId="0" fontId="16" fillId="7" borderId="5" xfId="0" applyFont="1" applyFill="1" applyBorder="1" applyAlignment="1" applyProtection="1">
      <alignment horizontal="left" vertical="top" wrapText="1" indent="1"/>
    </xf>
    <xf numFmtId="0" fontId="16" fillId="7" borderId="5" xfId="0" applyFont="1" applyFill="1" applyBorder="1" applyAlignment="1" applyProtection="1">
      <alignment horizontal="center" vertical="top"/>
    </xf>
    <xf numFmtId="0" fontId="15" fillId="9" borderId="1" xfId="0" applyFont="1" applyFill="1" applyBorder="1" applyAlignment="1" applyProtection="1">
      <alignment horizontal="right" vertical="top"/>
    </xf>
    <xf numFmtId="0" fontId="15" fillId="9" borderId="1" xfId="0" applyFont="1" applyFill="1" applyBorder="1" applyAlignment="1" applyProtection="1">
      <alignment horizontal="center" vertical="top"/>
    </xf>
    <xf numFmtId="0" fontId="16" fillId="7" borderId="3" xfId="0" applyFont="1" applyFill="1" applyBorder="1" applyAlignment="1" applyProtection="1">
      <alignment vertical="top"/>
    </xf>
    <xf numFmtId="0" fontId="15" fillId="8" borderId="1" xfId="0" applyFont="1" applyFill="1" applyBorder="1" applyAlignment="1" applyProtection="1">
      <alignment horizontal="right" vertical="top"/>
    </xf>
    <xf numFmtId="0" fontId="15" fillId="8" borderId="1" xfId="0" applyFont="1" applyFill="1" applyBorder="1" applyAlignment="1" applyProtection="1">
      <alignment horizontal="center" vertical="top"/>
    </xf>
    <xf numFmtId="0" fontId="19" fillId="9" borderId="3" xfId="0" applyFont="1" applyFill="1" applyBorder="1" applyAlignment="1" applyProtection="1">
      <alignment vertical="top"/>
    </xf>
    <xf numFmtId="0" fontId="15" fillId="7" borderId="4" xfId="0" applyFont="1" applyFill="1" applyBorder="1" applyAlignment="1" applyProtection="1">
      <alignment horizontal="right" vertical="top"/>
    </xf>
    <xf numFmtId="0" fontId="16" fillId="7" borderId="4" xfId="0" applyFont="1" applyFill="1" applyBorder="1" applyAlignment="1" applyProtection="1">
      <alignment horizontal="left" vertical="top" indent="1"/>
    </xf>
    <xf numFmtId="0" fontId="16" fillId="7" borderId="4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15" fillId="7" borderId="5" xfId="0" applyFont="1" applyFill="1" applyBorder="1" applyAlignment="1" applyProtection="1">
      <alignment horizontal="center" vertical="top"/>
      <protection locked="0"/>
    </xf>
    <xf numFmtId="3" fontId="15" fillId="7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center"/>
    </xf>
    <xf numFmtId="0" fontId="4" fillId="0" borderId="12" xfId="0" applyFont="1" applyBorder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15" fillId="11" borderId="6" xfId="0" applyFont="1" applyFill="1" applyBorder="1" applyAlignment="1" applyProtection="1">
      <alignment horizontal="right" vertical="top"/>
    </xf>
    <xf numFmtId="0" fontId="15" fillId="11" borderId="3" xfId="0" applyFont="1" applyFill="1" applyBorder="1" applyAlignment="1" applyProtection="1">
      <alignment vertical="top"/>
    </xf>
    <xf numFmtId="0" fontId="16" fillId="11" borderId="3" xfId="0" applyFont="1" applyFill="1" applyBorder="1" applyAlignment="1" applyProtection="1">
      <alignment horizontal="left" vertical="top" wrapText="1" indent="1"/>
    </xf>
    <xf numFmtId="0" fontId="16" fillId="11" borderId="3" xfId="0" applyFont="1" applyFill="1" applyBorder="1" applyAlignment="1" applyProtection="1">
      <alignment horizontal="center" vertical="top" wrapText="1"/>
    </xf>
    <xf numFmtId="0" fontId="15" fillId="11" borderId="3" xfId="0" applyFont="1" applyFill="1" applyBorder="1" applyAlignment="1" applyProtection="1">
      <alignment horizontal="right" vertical="top"/>
    </xf>
    <xf numFmtId="0" fontId="15" fillId="12" borderId="3" xfId="0" applyFont="1" applyFill="1" applyBorder="1" applyAlignment="1" applyProtection="1">
      <alignment horizontal="right" vertical="top"/>
    </xf>
    <xf numFmtId="0" fontId="15" fillId="12" borderId="3" xfId="0" applyFont="1" applyFill="1" applyBorder="1" applyAlignment="1" applyProtection="1">
      <alignment vertical="top"/>
    </xf>
    <xf numFmtId="0" fontId="16" fillId="12" borderId="3" xfId="0" applyFont="1" applyFill="1" applyBorder="1" applyAlignment="1" applyProtection="1">
      <alignment horizontal="left" vertical="top" wrapText="1" indent="1"/>
    </xf>
    <xf numFmtId="0" fontId="16" fillId="12" borderId="3" xfId="0" applyFont="1" applyFill="1" applyBorder="1" applyAlignment="1" applyProtection="1">
      <alignment horizontal="center" vertical="top" wrapText="1"/>
    </xf>
    <xf numFmtId="0" fontId="15" fillId="11" borderId="3" xfId="0" applyFont="1" applyFill="1" applyBorder="1" applyAlignment="1" applyProtection="1">
      <alignment vertical="top" wrapText="1"/>
    </xf>
    <xf numFmtId="0" fontId="15" fillId="11" borderId="3" xfId="0" applyFont="1" applyFill="1" applyBorder="1" applyAlignment="1" applyProtection="1">
      <alignment horizontal="center" vertical="top" wrapText="1"/>
    </xf>
    <xf numFmtId="0" fontId="15" fillId="11" borderId="15" xfId="0" applyFont="1" applyFill="1" applyBorder="1" applyAlignment="1" applyProtection="1">
      <alignment horizontal="center" vertical="top" wrapText="1"/>
    </xf>
    <xf numFmtId="0" fontId="15" fillId="11" borderId="4" xfId="0" applyFont="1" applyFill="1" applyBorder="1" applyAlignment="1" applyProtection="1">
      <alignment horizontal="center" vertical="top" wrapText="1"/>
    </xf>
    <xf numFmtId="0" fontId="15" fillId="11" borderId="6" xfId="0" applyFont="1" applyFill="1" applyBorder="1" applyAlignment="1" applyProtection="1">
      <alignment vertical="top"/>
    </xf>
    <xf numFmtId="0" fontId="15" fillId="11" borderId="6" xfId="0" applyFont="1" applyFill="1" applyBorder="1" applyAlignment="1" applyProtection="1">
      <alignment vertical="top" wrapText="1"/>
    </xf>
    <xf numFmtId="0" fontId="15" fillId="11" borderId="6" xfId="0" applyFont="1" applyFill="1" applyBorder="1" applyAlignment="1" applyProtection="1">
      <alignment horizontal="center" vertical="top" wrapText="1"/>
    </xf>
    <xf numFmtId="0" fontId="16" fillId="11" borderId="3" xfId="0" applyFont="1" applyFill="1" applyBorder="1" applyAlignment="1" applyProtection="1">
      <alignment horizontal="left" vertical="top" wrapText="1" indent="2"/>
    </xf>
    <xf numFmtId="0" fontId="15" fillId="11" borderId="3" xfId="0" applyFont="1" applyFill="1" applyBorder="1" applyAlignment="1" applyProtection="1">
      <alignment horizontal="center" vertical="top"/>
    </xf>
    <xf numFmtId="0" fontId="16" fillId="11" borderId="3" xfId="0" applyFont="1" applyFill="1" applyBorder="1" applyAlignment="1" applyProtection="1">
      <alignment horizontal="left" vertical="top" wrapText="1"/>
    </xf>
    <xf numFmtId="0" fontId="16" fillId="11" borderId="3" xfId="0" applyFont="1" applyFill="1" applyBorder="1" applyAlignment="1" applyProtection="1">
      <alignment vertical="top" wrapText="1"/>
    </xf>
    <xf numFmtId="4" fontId="16" fillId="9" borderId="3" xfId="0" applyNumberFormat="1" applyFont="1" applyFill="1" applyBorder="1" applyAlignment="1" applyProtection="1">
      <alignment horizontal="center" vertical="top"/>
    </xf>
    <xf numFmtId="0" fontId="16" fillId="11" borderId="3" xfId="0" applyFont="1" applyFill="1" applyBorder="1" applyAlignment="1" applyProtection="1">
      <alignment horizontal="left" vertical="top" indent="1"/>
    </xf>
    <xf numFmtId="0" fontId="15" fillId="11" borderId="5" xfId="0" applyFont="1" applyFill="1" applyBorder="1" applyAlignment="1" applyProtection="1">
      <alignment horizontal="right" vertical="top"/>
    </xf>
    <xf numFmtId="0" fontId="15" fillId="11" borderId="5" xfId="0" applyFont="1" applyFill="1" applyBorder="1" applyAlignment="1" applyProtection="1">
      <alignment vertical="top"/>
    </xf>
    <xf numFmtId="0" fontId="16" fillId="11" borderId="5" xfId="0" applyFont="1" applyFill="1" applyBorder="1" applyAlignment="1" applyProtection="1">
      <alignment horizontal="left" vertical="top" indent="1"/>
    </xf>
    <xf numFmtId="0" fontId="16" fillId="11" borderId="3" xfId="0" applyFont="1" applyFill="1" applyBorder="1" applyAlignment="1" applyProtection="1">
      <alignment horizontal="center" vertical="top"/>
    </xf>
    <xf numFmtId="0" fontId="15" fillId="13" borderId="3" xfId="0" applyFont="1" applyFill="1" applyBorder="1" applyAlignment="1" applyProtection="1">
      <alignment horizontal="center" vertical="top"/>
    </xf>
    <xf numFmtId="0" fontId="16" fillId="13" borderId="3" xfId="0" applyFont="1" applyFill="1" applyBorder="1" applyAlignment="1" applyProtection="1">
      <alignment horizontal="center" vertical="top"/>
    </xf>
    <xf numFmtId="0" fontId="16" fillId="11" borderId="5" xfId="0" applyFont="1" applyFill="1" applyBorder="1" applyAlignment="1" applyProtection="1">
      <alignment horizontal="left" vertical="top" wrapText="1" indent="1"/>
    </xf>
    <xf numFmtId="0" fontId="16" fillId="11" borderId="5" xfId="0" applyFont="1" applyFill="1" applyBorder="1" applyAlignment="1" applyProtection="1">
      <alignment horizontal="center" vertical="top"/>
    </xf>
    <xf numFmtId="0" fontId="15" fillId="12" borderId="3" xfId="0" applyFont="1" applyFill="1" applyBorder="1" applyAlignment="1" applyProtection="1">
      <alignment horizontal="center" vertical="top"/>
    </xf>
    <xf numFmtId="0" fontId="16" fillId="12" borderId="3" xfId="0" applyFont="1" applyFill="1" applyBorder="1" applyAlignment="1" applyProtection="1">
      <alignment horizontal="center" vertical="top"/>
    </xf>
    <xf numFmtId="0" fontId="16" fillId="11" borderId="3" xfId="0" applyFont="1" applyFill="1" applyBorder="1" applyAlignment="1" applyProtection="1">
      <alignment vertical="top"/>
    </xf>
    <xf numFmtId="0" fontId="16" fillId="11" borderId="4" xfId="0" applyFont="1" applyFill="1" applyBorder="1" applyAlignment="1" applyProtection="1">
      <alignment horizontal="center" vertical="top"/>
    </xf>
    <xf numFmtId="0" fontId="19" fillId="11" borderId="3" xfId="0" applyFont="1" applyFill="1" applyBorder="1" applyAlignment="1" applyProtection="1">
      <alignment vertical="top"/>
    </xf>
    <xf numFmtId="0" fontId="15" fillId="11" borderId="4" xfId="0" applyFont="1" applyFill="1" applyBorder="1" applyAlignment="1" applyProtection="1">
      <alignment horizontal="right" vertical="top"/>
    </xf>
    <xf numFmtId="4" fontId="15" fillId="7" borderId="6" xfId="0" applyNumberFormat="1" applyFont="1" applyFill="1" applyBorder="1" applyAlignment="1" applyProtection="1">
      <alignment horizontal="center" vertical="top" wrapText="1"/>
    </xf>
    <xf numFmtId="4" fontId="15" fillId="7" borderId="3" xfId="0" applyNumberFormat="1" applyFont="1" applyFill="1" applyBorder="1" applyAlignment="1" applyProtection="1">
      <alignment horizontal="center" vertical="top" wrapText="1"/>
    </xf>
    <xf numFmtId="4" fontId="16" fillId="11" borderId="3" xfId="0" applyNumberFormat="1" applyFont="1" applyFill="1" applyBorder="1" applyAlignment="1" applyProtection="1">
      <alignment horizontal="center" vertical="top" wrapText="1"/>
      <protection locked="0"/>
    </xf>
    <xf numFmtId="4" fontId="15" fillId="11" borderId="3" xfId="0" applyNumberFormat="1" applyFont="1" applyFill="1" applyBorder="1" applyAlignment="1" applyProtection="1">
      <alignment horizontal="center" vertical="top" wrapText="1"/>
      <protection locked="0"/>
    </xf>
    <xf numFmtId="4" fontId="15" fillId="11" borderId="6" xfId="0" applyNumberFormat="1" applyFont="1" applyFill="1" applyBorder="1" applyAlignment="1" applyProtection="1">
      <alignment horizontal="center" vertical="top" wrapText="1"/>
      <protection locked="0"/>
    </xf>
    <xf numFmtId="4" fontId="15" fillId="9" borderId="3" xfId="0" applyNumberFormat="1" applyFont="1" applyFill="1" applyBorder="1" applyAlignment="1" applyProtection="1">
      <alignment horizontal="center" vertical="top" wrapText="1"/>
    </xf>
    <xf numFmtId="4" fontId="16" fillId="11" borderId="3" xfId="0" applyNumberFormat="1" applyFont="1" applyFill="1" applyBorder="1" applyAlignment="1" applyProtection="1">
      <alignment horizontal="center" vertical="top"/>
      <protection locked="0"/>
    </xf>
    <xf numFmtId="4" fontId="15" fillId="7" borderId="3" xfId="0" applyNumberFormat="1" applyFont="1" applyFill="1" applyBorder="1" applyAlignment="1" applyProtection="1">
      <alignment horizontal="center" vertical="top"/>
    </xf>
    <xf numFmtId="4" fontId="16" fillId="12" borderId="3" xfId="0" applyNumberFormat="1" applyFont="1" applyFill="1" applyBorder="1" applyAlignment="1" applyProtection="1">
      <alignment horizontal="center" vertical="top"/>
    </xf>
    <xf numFmtId="4" fontId="16" fillId="11" borderId="4" xfId="0" applyNumberFormat="1" applyFont="1" applyFill="1" applyBorder="1" applyAlignment="1" applyProtection="1">
      <alignment horizontal="center" vertical="top"/>
      <protection locked="0"/>
    </xf>
    <xf numFmtId="3" fontId="15" fillId="7" borderId="3" xfId="0" applyNumberFormat="1" applyFont="1" applyFill="1" applyBorder="1" applyAlignment="1" applyProtection="1">
      <alignment horizontal="center" vertical="top" wrapText="1"/>
    </xf>
    <xf numFmtId="3" fontId="16" fillId="11" borderId="3" xfId="0" applyNumberFormat="1" applyFont="1" applyFill="1" applyBorder="1" applyAlignment="1" applyProtection="1">
      <alignment horizontal="center" vertical="top" wrapText="1"/>
      <protection locked="0"/>
    </xf>
    <xf numFmtId="3" fontId="16" fillId="7" borderId="3" xfId="0" applyNumberFormat="1" applyFont="1" applyFill="1" applyBorder="1" applyAlignment="1" applyProtection="1">
      <alignment horizontal="center" vertical="top" wrapText="1"/>
    </xf>
    <xf numFmtId="3" fontId="16" fillId="12" borderId="3" xfId="0" applyNumberFormat="1" applyFont="1" applyFill="1" applyBorder="1" applyAlignment="1" applyProtection="1">
      <alignment horizontal="center" vertical="top" wrapText="1"/>
    </xf>
    <xf numFmtId="3" fontId="15" fillId="11" borderId="3" xfId="0" applyNumberFormat="1" applyFont="1" applyFill="1" applyBorder="1" applyAlignment="1" applyProtection="1">
      <alignment horizontal="center" vertical="top" wrapText="1"/>
      <protection locked="0"/>
    </xf>
    <xf numFmtId="3" fontId="15" fillId="11" borderId="15" xfId="0" applyNumberFormat="1" applyFont="1" applyFill="1" applyBorder="1" applyAlignment="1" applyProtection="1">
      <alignment horizontal="left" vertical="top"/>
    </xf>
    <xf numFmtId="3" fontId="15" fillId="11" borderId="16" xfId="0" applyNumberFormat="1" applyFont="1" applyFill="1" applyBorder="1" applyAlignment="1" applyProtection="1">
      <alignment horizontal="center" vertical="top"/>
    </xf>
    <xf numFmtId="3" fontId="15" fillId="11" borderId="16" xfId="0" applyNumberFormat="1" applyFont="1" applyFill="1" applyBorder="1" applyAlignment="1" applyProtection="1">
      <alignment horizontal="center" vertical="top" wrapText="1"/>
    </xf>
    <xf numFmtId="3" fontId="15" fillId="11" borderId="17" xfId="0" applyNumberFormat="1" applyFont="1" applyFill="1" applyBorder="1" applyAlignment="1" applyProtection="1">
      <alignment horizontal="center" vertical="top" wrapText="1"/>
    </xf>
    <xf numFmtId="3" fontId="16" fillId="8" borderId="1" xfId="0" applyNumberFormat="1" applyFont="1" applyFill="1" applyBorder="1" applyAlignment="1" applyProtection="1">
      <alignment horizontal="center" vertical="top" wrapText="1"/>
    </xf>
    <xf numFmtId="3" fontId="16" fillId="9" borderId="3" xfId="0" applyNumberFormat="1" applyFont="1" applyFill="1" applyBorder="1" applyAlignment="1" applyProtection="1">
      <alignment horizontal="center" vertical="top" wrapText="1"/>
    </xf>
    <xf numFmtId="3" fontId="15" fillId="9" borderId="3" xfId="0" applyNumberFormat="1" applyFont="1" applyFill="1" applyBorder="1" applyAlignment="1" applyProtection="1">
      <alignment horizontal="center" vertical="top" wrapText="1"/>
    </xf>
    <xf numFmtId="3" fontId="3" fillId="4" borderId="7" xfId="0" applyNumberFormat="1" applyFont="1" applyFill="1" applyBorder="1" applyAlignment="1" applyProtection="1">
      <alignment horizontal="center" vertical="top"/>
    </xf>
    <xf numFmtId="3" fontId="16" fillId="13" borderId="3" xfId="0" applyNumberFormat="1" applyFont="1" applyFill="1" applyBorder="1" applyAlignment="1" applyProtection="1">
      <alignment horizontal="center" vertical="top" wrapText="1"/>
    </xf>
    <xf numFmtId="3" fontId="15" fillId="13" borderId="3" xfId="0" applyNumberFormat="1" applyFont="1" applyFill="1" applyBorder="1" applyAlignment="1" applyProtection="1">
      <alignment horizontal="center" vertical="top" wrapText="1"/>
    </xf>
    <xf numFmtId="3" fontId="2" fillId="5" borderId="1" xfId="0" applyNumberFormat="1" applyFont="1" applyFill="1" applyBorder="1" applyAlignment="1" applyProtection="1">
      <alignment horizontal="center" vertical="top"/>
    </xf>
    <xf numFmtId="3" fontId="15" fillId="11" borderId="3" xfId="0" applyNumberFormat="1" applyFont="1" applyFill="1" applyBorder="1" applyAlignment="1" applyProtection="1">
      <alignment horizontal="center" vertical="top"/>
      <protection locked="0"/>
    </xf>
    <xf numFmtId="3" fontId="15" fillId="9" borderId="3" xfId="0" applyNumberFormat="1" applyFont="1" applyFill="1" applyBorder="1" applyAlignment="1" applyProtection="1">
      <alignment horizontal="center" vertical="top"/>
    </xf>
    <xf numFmtId="3" fontId="16" fillId="11" borderId="3" xfId="0" applyNumberFormat="1" applyFont="1" applyFill="1" applyBorder="1" applyAlignment="1" applyProtection="1">
      <alignment horizontal="center" vertical="top"/>
      <protection locked="0"/>
    </xf>
    <xf numFmtId="3" fontId="15" fillId="13" borderId="3" xfId="0" applyNumberFormat="1" applyFont="1" applyFill="1" applyBorder="1" applyAlignment="1" applyProtection="1">
      <alignment horizontal="center" vertical="top"/>
    </xf>
    <xf numFmtId="3" fontId="16" fillId="13" borderId="3" xfId="0" applyNumberFormat="1" applyFont="1" applyFill="1" applyBorder="1" applyAlignment="1" applyProtection="1">
      <alignment horizontal="center" vertical="top"/>
    </xf>
    <xf numFmtId="3" fontId="18" fillId="10" borderId="8" xfId="0" applyNumberFormat="1" applyFont="1" applyFill="1" applyBorder="1" applyAlignment="1" applyProtection="1">
      <alignment horizontal="center" vertical="top"/>
    </xf>
    <xf numFmtId="3" fontId="15" fillId="7" borderId="3" xfId="0" applyNumberFormat="1" applyFont="1" applyFill="1" applyBorder="1" applyAlignment="1" applyProtection="1">
      <alignment horizontal="center" vertical="top"/>
    </xf>
    <xf numFmtId="3" fontId="16" fillId="11" borderId="5" xfId="0" applyNumberFormat="1" applyFont="1" applyFill="1" applyBorder="1" applyAlignment="1" applyProtection="1">
      <alignment horizontal="center" vertical="top"/>
      <protection locked="0"/>
    </xf>
    <xf numFmtId="3" fontId="15" fillId="9" borderId="1" xfId="0" applyNumberFormat="1" applyFont="1" applyFill="1" applyBorder="1" applyAlignment="1" applyProtection="1">
      <alignment horizontal="center" vertical="top"/>
    </xf>
    <xf numFmtId="3" fontId="15" fillId="8" borderId="1" xfId="0" applyNumberFormat="1" applyFont="1" applyFill="1" applyBorder="1" applyAlignment="1" applyProtection="1">
      <alignment horizontal="center" vertical="top"/>
    </xf>
    <xf numFmtId="3" fontId="16" fillId="13" borderId="4" xfId="0" applyNumberFormat="1" applyFont="1" applyFill="1" applyBorder="1" applyAlignment="1" applyProtection="1">
      <alignment horizontal="center" vertical="top" wrapText="1"/>
    </xf>
    <xf numFmtId="3" fontId="15" fillId="13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6" fillId="14" borderId="3" xfId="0" applyFont="1" applyFill="1" applyBorder="1" applyAlignment="1" applyProtection="1">
      <alignment horizontal="center" vertical="top" wrapText="1"/>
    </xf>
    <xf numFmtId="0" fontId="16" fillId="14" borderId="3" xfId="0" applyFont="1" applyFill="1" applyBorder="1" applyAlignment="1" applyProtection="1">
      <alignment horizontal="center" vertical="top" wrapText="1"/>
      <protection locked="0"/>
    </xf>
    <xf numFmtId="0" fontId="16" fillId="14" borderId="3" xfId="0" applyFont="1" applyFill="1" applyBorder="1" applyAlignment="1" applyProtection="1">
      <alignment horizontal="left" vertical="top" wrapText="1"/>
      <protection locked="0"/>
    </xf>
    <xf numFmtId="0" fontId="22" fillId="9" borderId="3" xfId="1" applyFill="1" applyBorder="1" applyAlignment="1" applyProtection="1">
      <alignment horizontal="center" vertical="top"/>
      <protection locked="0"/>
    </xf>
    <xf numFmtId="49" fontId="16" fillId="9" borderId="3" xfId="0" applyNumberFormat="1" applyFont="1" applyFill="1" applyBorder="1" applyAlignment="1" applyProtection="1">
      <alignment horizontal="left" vertical="top" wrapText="1" indent="1"/>
    </xf>
    <xf numFmtId="0" fontId="15" fillId="9" borderId="4" xfId="0" applyFont="1" applyFill="1" applyBorder="1" applyAlignment="1" applyProtection="1">
      <alignment horizontal="right" vertical="top"/>
    </xf>
    <xf numFmtId="0" fontId="15" fillId="9" borderId="4" xfId="0" applyFont="1" applyFill="1" applyBorder="1" applyAlignment="1" applyProtection="1">
      <alignment vertical="top"/>
    </xf>
    <xf numFmtId="0" fontId="15" fillId="9" borderId="4" xfId="0" applyFont="1" applyFill="1" applyBorder="1" applyAlignment="1" applyProtection="1">
      <alignment horizontal="center" vertical="top"/>
      <protection locked="0"/>
    </xf>
    <xf numFmtId="0" fontId="16" fillId="9" borderId="4" xfId="0" applyFont="1" applyFill="1" applyBorder="1" applyAlignment="1" applyProtection="1">
      <alignment horizontal="left" vertical="top" wrapText="1"/>
      <protection locked="0"/>
    </xf>
    <xf numFmtId="0" fontId="15" fillId="14" borderId="3" xfId="0" applyFont="1" applyFill="1" applyBorder="1" applyAlignment="1" applyProtection="1">
      <alignment horizontal="center" vertical="top"/>
    </xf>
    <xf numFmtId="0" fontId="15" fillId="14" borderId="3" xfId="0" applyFont="1" applyFill="1" applyBorder="1" applyAlignment="1" applyProtection="1">
      <alignment horizontal="center" vertical="top"/>
      <protection locked="0"/>
    </xf>
    <xf numFmtId="0" fontId="16" fillId="9" borderId="6" xfId="0" applyFont="1" applyFill="1" applyBorder="1" applyAlignment="1" applyProtection="1">
      <alignment horizontal="center" vertical="top"/>
    </xf>
    <xf numFmtId="0" fontId="15" fillId="15" borderId="3" xfId="0" applyFont="1" applyFill="1" applyBorder="1" applyAlignment="1" applyProtection="1">
      <alignment vertical="top"/>
    </xf>
    <xf numFmtId="0" fontId="15" fillId="15" borderId="3" xfId="0" applyFont="1" applyFill="1" applyBorder="1" applyAlignment="1" applyProtection="1">
      <alignment horizontal="center" vertical="top" wrapText="1"/>
    </xf>
    <xf numFmtId="0" fontId="16" fillId="15" borderId="3" xfId="0" applyFont="1" applyFill="1" applyBorder="1" applyAlignment="1" applyProtection="1">
      <alignment horizontal="left" vertical="top" indent="1"/>
    </xf>
    <xf numFmtId="0" fontId="16" fillId="15" borderId="3" xfId="0" applyFont="1" applyFill="1" applyBorder="1" applyAlignment="1" applyProtection="1">
      <alignment horizontal="center" vertical="top" wrapText="1"/>
    </xf>
    <xf numFmtId="3" fontId="16" fillId="15" borderId="3" xfId="0" applyNumberFormat="1" applyFont="1" applyFill="1" applyBorder="1" applyAlignment="1" applyProtection="1">
      <alignment horizontal="center" vertical="top" wrapText="1"/>
    </xf>
    <xf numFmtId="4" fontId="16" fillId="15" borderId="3" xfId="0" applyNumberFormat="1" applyFont="1" applyFill="1" applyBorder="1" applyAlignment="1" applyProtection="1">
      <alignment horizontal="center" vertical="top" wrapText="1"/>
      <protection locked="0"/>
    </xf>
    <xf numFmtId="0" fontId="15" fillId="15" borderId="4" xfId="0" applyFont="1" applyFill="1" applyBorder="1" applyAlignment="1" applyProtection="1">
      <alignment vertical="top"/>
    </xf>
    <xf numFmtId="0" fontId="16" fillId="15" borderId="4" xfId="0" applyFont="1" applyFill="1" applyBorder="1" applyAlignment="1" applyProtection="1">
      <alignment horizontal="left" vertical="top" indent="1"/>
    </xf>
    <xf numFmtId="0" fontId="16" fillId="15" borderId="4" xfId="0" applyFont="1" applyFill="1" applyBorder="1" applyAlignment="1" applyProtection="1">
      <alignment horizontal="center" vertical="top" wrapText="1"/>
    </xf>
    <xf numFmtId="4" fontId="16" fillId="15" borderId="4" xfId="0" applyNumberFormat="1" applyFont="1" applyFill="1" applyBorder="1" applyAlignment="1" applyProtection="1">
      <alignment horizontal="center" vertical="top" wrapText="1"/>
      <protection locked="0"/>
    </xf>
    <xf numFmtId="0" fontId="16" fillId="7" borderId="5" xfId="0" applyFont="1" applyFill="1" applyBorder="1" applyAlignment="1" applyProtection="1">
      <alignment horizontal="center" vertical="top" wrapText="1"/>
    </xf>
    <xf numFmtId="0" fontId="16" fillId="16" borderId="3" xfId="0" applyFont="1" applyFill="1" applyBorder="1" applyAlignment="1" applyProtection="1">
      <alignment horizontal="center" vertical="top" wrapText="1"/>
    </xf>
    <xf numFmtId="0" fontId="15" fillId="16" borderId="3" xfId="0" applyFont="1" applyFill="1" applyBorder="1" applyAlignment="1" applyProtection="1">
      <alignment horizontal="center" vertical="top"/>
      <protection locked="0"/>
    </xf>
    <xf numFmtId="0" fontId="16" fillId="16" borderId="3" xfId="0" applyFont="1" applyFill="1" applyBorder="1" applyAlignment="1" applyProtection="1">
      <alignment horizontal="left" vertical="top"/>
      <protection locked="0"/>
    </xf>
    <xf numFmtId="0" fontId="15" fillId="16" borderId="4" xfId="0" applyFont="1" applyFill="1" applyBorder="1" applyAlignment="1" applyProtection="1">
      <alignment horizontal="center" vertical="top"/>
      <protection locked="0"/>
    </xf>
    <xf numFmtId="0" fontId="16" fillId="16" borderId="4" xfId="0" applyFont="1" applyFill="1" applyBorder="1" applyAlignment="1" applyProtection="1">
      <alignment horizontal="left" vertical="top"/>
      <protection locked="0"/>
    </xf>
    <xf numFmtId="0" fontId="16" fillId="16" borderId="4" xfId="0" applyFont="1" applyFill="1" applyBorder="1" applyAlignment="1" applyProtection="1">
      <alignment horizontal="center" vertical="top" wrapText="1"/>
    </xf>
    <xf numFmtId="3" fontId="16" fillId="18" borderId="3" xfId="0" applyNumberFormat="1" applyFont="1" applyFill="1" applyBorder="1" applyAlignment="1" applyProtection="1">
      <alignment horizontal="center" vertical="top" wrapText="1"/>
      <protection locked="0"/>
    </xf>
    <xf numFmtId="0" fontId="16" fillId="18" borderId="3" xfId="0" applyFont="1" applyFill="1" applyBorder="1" applyAlignment="1" applyProtection="1">
      <alignment horizontal="center" vertical="top" wrapText="1"/>
    </xf>
    <xf numFmtId="0" fontId="15" fillId="18" borderId="2" xfId="0" applyFont="1" applyFill="1" applyBorder="1" applyAlignment="1" applyProtection="1">
      <alignment horizontal="right" vertical="top"/>
    </xf>
    <xf numFmtId="0" fontId="15" fillId="18" borderId="2" xfId="0" applyFont="1" applyFill="1" applyBorder="1" applyAlignment="1" applyProtection="1">
      <alignment vertical="top"/>
    </xf>
    <xf numFmtId="0" fontId="15" fillId="18" borderId="2" xfId="0" applyFont="1" applyFill="1" applyBorder="1" applyAlignment="1" applyProtection="1">
      <alignment horizontal="left" vertical="top" wrapText="1"/>
    </xf>
    <xf numFmtId="0" fontId="15" fillId="18" borderId="2" xfId="0" applyFont="1" applyFill="1" applyBorder="1" applyAlignment="1" applyProtection="1">
      <alignment horizontal="center" vertical="top"/>
    </xf>
    <xf numFmtId="3" fontId="15" fillId="18" borderId="2" xfId="0" applyNumberFormat="1" applyFont="1" applyFill="1" applyBorder="1" applyAlignment="1" applyProtection="1">
      <alignment horizontal="center" vertical="top"/>
    </xf>
    <xf numFmtId="0" fontId="15" fillId="18" borderId="3" xfId="0" applyFont="1" applyFill="1" applyBorder="1" applyAlignment="1" applyProtection="1">
      <alignment horizontal="right" vertical="top"/>
    </xf>
    <xf numFmtId="0" fontId="15" fillId="18" borderId="3" xfId="0" applyFont="1" applyFill="1" applyBorder="1" applyAlignment="1" applyProtection="1">
      <alignment vertical="top"/>
    </xf>
    <xf numFmtId="0" fontId="15" fillId="18" borderId="3" xfId="0" applyFont="1" applyFill="1" applyBorder="1" applyAlignment="1" applyProtection="1">
      <alignment horizontal="left" vertical="top" wrapText="1"/>
    </xf>
    <xf numFmtId="0" fontId="15" fillId="18" borderId="3" xfId="0" applyFont="1" applyFill="1" applyBorder="1" applyAlignment="1" applyProtection="1">
      <alignment horizontal="center" vertical="top"/>
    </xf>
    <xf numFmtId="3" fontId="15" fillId="18" borderId="3" xfId="0" applyNumberFormat="1" applyFont="1" applyFill="1" applyBorder="1" applyAlignment="1" applyProtection="1">
      <alignment horizontal="center" vertical="top"/>
      <protection locked="0"/>
    </xf>
    <xf numFmtId="49" fontId="16" fillId="18" borderId="3" xfId="0" applyNumberFormat="1" applyFont="1" applyFill="1" applyBorder="1" applyAlignment="1" applyProtection="1">
      <alignment horizontal="left" vertical="top" wrapText="1" indent="1"/>
    </xf>
    <xf numFmtId="0" fontId="16" fillId="18" borderId="3" xfId="0" applyFont="1" applyFill="1" applyBorder="1" applyAlignment="1" applyProtection="1">
      <alignment horizontal="center" vertical="top"/>
    </xf>
    <xf numFmtId="3" fontId="15" fillId="18" borderId="3" xfId="0" applyNumberFormat="1" applyFont="1" applyFill="1" applyBorder="1" applyAlignment="1" applyProtection="1">
      <alignment horizontal="center" vertical="top"/>
    </xf>
    <xf numFmtId="0" fontId="2" fillId="19" borderId="3" xfId="0" applyFont="1" applyFill="1" applyBorder="1" applyAlignment="1" applyProtection="1">
      <alignment horizontal="center" vertical="top"/>
    </xf>
    <xf numFmtId="0" fontId="1" fillId="19" borderId="3" xfId="0" applyFont="1" applyFill="1" applyBorder="1" applyAlignment="1" applyProtection="1">
      <alignment horizontal="center" vertical="top"/>
      <protection locked="0"/>
    </xf>
    <xf numFmtId="0" fontId="15" fillId="18" borderId="4" xfId="0" applyFont="1" applyFill="1" applyBorder="1" applyAlignment="1" applyProtection="1">
      <alignment horizontal="right" vertical="top"/>
    </xf>
    <xf numFmtId="0" fontId="15" fillId="18" borderId="4" xfId="0" applyFont="1" applyFill="1" applyBorder="1" applyAlignment="1" applyProtection="1">
      <alignment vertical="top"/>
    </xf>
    <xf numFmtId="49" fontId="16" fillId="18" borderId="4" xfId="0" applyNumberFormat="1" applyFont="1" applyFill="1" applyBorder="1" applyAlignment="1" applyProtection="1">
      <alignment horizontal="left" vertical="top" wrapText="1" indent="1"/>
    </xf>
    <xf numFmtId="0" fontId="16" fillId="18" borderId="4" xfId="0" applyFont="1" applyFill="1" applyBorder="1" applyAlignment="1" applyProtection="1">
      <alignment horizontal="center" vertical="top"/>
    </xf>
    <xf numFmtId="0" fontId="2" fillId="19" borderId="4" xfId="0" applyFont="1" applyFill="1" applyBorder="1" applyAlignment="1" applyProtection="1">
      <alignment horizontal="center" vertical="top"/>
    </xf>
    <xf numFmtId="49" fontId="15" fillId="18" borderId="3" xfId="0" applyNumberFormat="1" applyFont="1" applyFill="1" applyBorder="1" applyAlignment="1" applyProtection="1">
      <alignment horizontal="left" vertical="top" wrapText="1" indent="1"/>
    </xf>
    <xf numFmtId="49" fontId="16" fillId="11" borderId="3" xfId="0" applyNumberFormat="1" applyFont="1" applyFill="1" applyBorder="1" applyAlignment="1" applyProtection="1">
      <alignment horizontal="left" vertical="top" wrapText="1" indent="1"/>
    </xf>
    <xf numFmtId="3" fontId="15" fillId="11" borderId="3" xfId="0" applyNumberFormat="1" applyFont="1" applyFill="1" applyBorder="1" applyAlignment="1" applyProtection="1">
      <alignment horizontal="center" vertical="top"/>
    </xf>
    <xf numFmtId="3" fontId="15" fillId="13" borderId="3" xfId="0" applyNumberFormat="1" applyFont="1" applyFill="1" applyBorder="1" applyAlignment="1" applyProtection="1">
      <alignment horizontal="center" vertical="top"/>
      <protection locked="0"/>
    </xf>
    <xf numFmtId="3" fontId="16" fillId="13" borderId="3" xfId="0" applyNumberFormat="1" applyFont="1" applyFill="1" applyBorder="1" applyAlignment="1" applyProtection="1">
      <alignment horizontal="center" vertical="top"/>
      <protection locked="0"/>
    </xf>
    <xf numFmtId="0" fontId="2" fillId="20" borderId="3" xfId="0" applyFont="1" applyFill="1" applyBorder="1" applyAlignment="1" applyProtection="1">
      <alignment horizontal="center" vertical="top"/>
    </xf>
    <xf numFmtId="4" fontId="16" fillId="13" borderId="3" xfId="0" applyNumberFormat="1" applyFont="1" applyFill="1" applyBorder="1" applyAlignment="1" applyProtection="1">
      <alignment horizontal="center" vertical="top" wrapText="1"/>
    </xf>
    <xf numFmtId="0" fontId="16" fillId="13" borderId="3" xfId="0" applyFont="1" applyFill="1" applyBorder="1" applyAlignment="1" applyProtection="1">
      <alignment horizontal="center" vertical="top" wrapText="1"/>
    </xf>
    <xf numFmtId="3" fontId="22" fillId="9" borderId="6" xfId="1" applyNumberFormat="1" applyFill="1" applyBorder="1" applyAlignment="1" applyProtection="1">
      <alignment horizontal="center" vertical="top"/>
    </xf>
    <xf numFmtId="3" fontId="15" fillId="13" borderId="6" xfId="0" applyNumberFormat="1" applyFont="1" applyFill="1" applyBorder="1" applyAlignment="1" applyProtection="1">
      <alignment horizontal="center" vertical="top"/>
    </xf>
    <xf numFmtId="0" fontId="15" fillId="11" borderId="3" xfId="0" applyFont="1" applyFill="1" applyBorder="1" applyAlignment="1" applyProtection="1">
      <alignment horizontal="left" vertical="top" wrapText="1"/>
    </xf>
    <xf numFmtId="2" fontId="15" fillId="11" borderId="3" xfId="0" applyNumberFormat="1" applyFont="1" applyFill="1" applyBorder="1" applyAlignment="1" applyProtection="1">
      <alignment horizontal="right" vertical="top"/>
    </xf>
    <xf numFmtId="0" fontId="16" fillId="11" borderId="6" xfId="0" applyFont="1" applyFill="1" applyBorder="1" applyAlignment="1" applyProtection="1">
      <alignment horizontal="center" vertical="top"/>
    </xf>
    <xf numFmtId="4" fontId="15" fillId="11" borderId="3" xfId="0" applyNumberFormat="1" applyFont="1" applyFill="1" applyBorder="1" applyAlignment="1" applyProtection="1">
      <alignment horizontal="center" vertical="top"/>
    </xf>
    <xf numFmtId="3" fontId="16" fillId="11" borderId="3" xfId="0" applyNumberFormat="1" applyFont="1" applyFill="1" applyBorder="1" applyAlignment="1" applyProtection="1">
      <alignment horizontal="center" vertical="top"/>
    </xf>
    <xf numFmtId="3" fontId="1" fillId="21" borderId="3" xfId="0" applyNumberFormat="1" applyFont="1" applyFill="1" applyBorder="1" applyAlignment="1" applyProtection="1">
      <alignment horizontal="left" vertical="top"/>
    </xf>
    <xf numFmtId="0" fontId="1" fillId="21" borderId="3" xfId="0" applyFont="1" applyFill="1" applyBorder="1" applyAlignment="1" applyProtection="1">
      <alignment horizontal="left" vertical="top"/>
    </xf>
    <xf numFmtId="3" fontId="16" fillId="18" borderId="3" xfId="0" applyNumberFormat="1" applyFont="1" applyFill="1" applyBorder="1" applyAlignment="1" applyProtection="1">
      <alignment horizontal="center" vertical="top"/>
    </xf>
    <xf numFmtId="0" fontId="15" fillId="18" borderId="6" xfId="0" applyFont="1" applyFill="1" applyBorder="1" applyAlignment="1" applyProtection="1">
      <alignment horizontal="right" vertical="top"/>
    </xf>
    <xf numFmtId="4" fontId="15" fillId="13" borderId="3" xfId="0" applyNumberFormat="1" applyFont="1" applyFill="1" applyBorder="1" applyAlignment="1" applyProtection="1">
      <alignment horizontal="center" vertical="top" wrapText="1"/>
      <protection locked="0"/>
    </xf>
    <xf numFmtId="4" fontId="16" fillId="13" borderId="3" xfId="0" applyNumberFormat="1" applyFont="1" applyFill="1" applyBorder="1" applyAlignment="1" applyProtection="1">
      <alignment horizontal="center" vertical="top" wrapText="1"/>
      <protection locked="0"/>
    </xf>
    <xf numFmtId="0" fontId="1" fillId="5" borderId="7" xfId="0" applyFont="1" applyFill="1" applyBorder="1" applyAlignment="1" applyProtection="1">
      <alignment horizontal="left" vertical="top"/>
    </xf>
    <xf numFmtId="0" fontId="15" fillId="8" borderId="8" xfId="0" applyFont="1" applyFill="1" applyBorder="1" applyAlignment="1" applyProtection="1">
      <alignment horizontal="left" vertical="top"/>
    </xf>
    <xf numFmtId="0" fontId="15" fillId="8" borderId="8" xfId="0" applyFont="1" applyFill="1" applyBorder="1" applyAlignment="1" applyProtection="1">
      <alignment horizontal="center" vertical="top"/>
    </xf>
    <xf numFmtId="0" fontId="15" fillId="8" borderId="8" xfId="0" applyFont="1" applyFill="1" applyBorder="1" applyAlignment="1" applyProtection="1">
      <alignment horizontal="center" vertical="top"/>
      <protection locked="0"/>
    </xf>
    <xf numFmtId="0" fontId="15" fillId="8" borderId="9" xfId="0" applyFont="1" applyFill="1" applyBorder="1" applyAlignment="1" applyProtection="1">
      <alignment horizontal="left" vertical="top"/>
      <protection locked="0"/>
    </xf>
    <xf numFmtId="0" fontId="15" fillId="15" borderId="5" xfId="0" applyFont="1" applyFill="1" applyBorder="1" applyAlignment="1" applyProtection="1">
      <alignment vertical="top"/>
    </xf>
    <xf numFmtId="0" fontId="16" fillId="15" borderId="5" xfId="0" applyFont="1" applyFill="1" applyBorder="1" applyAlignment="1" applyProtection="1">
      <alignment horizontal="left" vertical="top" indent="1"/>
    </xf>
    <xf numFmtId="0" fontId="16" fillId="15" borderId="5" xfId="0" applyFont="1" applyFill="1" applyBorder="1" applyAlignment="1" applyProtection="1">
      <alignment horizontal="center" vertical="top" wrapText="1"/>
    </xf>
    <xf numFmtId="3" fontId="16" fillId="13" borderId="5" xfId="0" applyNumberFormat="1" applyFont="1" applyFill="1" applyBorder="1" applyAlignment="1" applyProtection="1">
      <alignment horizontal="center" vertical="top" wrapText="1"/>
    </xf>
    <xf numFmtId="4" fontId="16" fillId="15" borderId="5" xfId="0" applyNumberFormat="1" applyFont="1" applyFill="1" applyBorder="1" applyAlignment="1" applyProtection="1">
      <alignment horizontal="center" vertical="top" wrapText="1"/>
      <protection locked="0"/>
    </xf>
    <xf numFmtId="0" fontId="15" fillId="18" borderId="6" xfId="0" applyFont="1" applyFill="1" applyBorder="1" applyAlignment="1" applyProtection="1">
      <alignment vertical="top"/>
    </xf>
    <xf numFmtId="0" fontId="15" fillId="15" borderId="6" xfId="0" applyFont="1" applyFill="1" applyBorder="1" applyAlignment="1" applyProtection="1">
      <alignment horizontal="center" vertical="top" wrapText="1"/>
    </xf>
    <xf numFmtId="3" fontId="15" fillId="18" borderId="6" xfId="0" applyNumberFormat="1" applyFont="1" applyFill="1" applyBorder="1" applyAlignment="1" applyProtection="1">
      <alignment horizontal="center" vertical="top" wrapText="1"/>
    </xf>
    <xf numFmtId="0" fontId="15" fillId="18" borderId="6" xfId="0" applyFont="1" applyFill="1" applyBorder="1" applyAlignment="1" applyProtection="1">
      <alignment horizontal="center" vertical="top" wrapText="1"/>
    </xf>
    <xf numFmtId="0" fontId="15" fillId="17" borderId="1" xfId="0" applyFont="1" applyFill="1" applyBorder="1" applyAlignment="1" applyProtection="1">
      <alignment vertical="top"/>
    </xf>
    <xf numFmtId="0" fontId="16" fillId="17" borderId="1" xfId="0" applyFont="1" applyFill="1" applyBorder="1" applyAlignment="1" applyProtection="1">
      <alignment horizontal="left" vertical="top" indent="1"/>
    </xf>
    <xf numFmtId="0" fontId="16" fillId="17" borderId="1" xfId="0" applyFont="1" applyFill="1" applyBorder="1" applyAlignment="1" applyProtection="1">
      <alignment horizontal="center" vertical="top" wrapText="1"/>
    </xf>
    <xf numFmtId="0" fontId="15" fillId="17" borderId="1" xfId="0" applyFont="1" applyFill="1" applyBorder="1" applyAlignment="1" applyProtection="1">
      <alignment horizontal="center" vertical="center" wrapText="1"/>
    </xf>
    <xf numFmtId="3" fontId="16" fillId="17" borderId="1" xfId="0" applyNumberFormat="1" applyFont="1" applyFill="1" applyBorder="1" applyAlignment="1" applyProtection="1">
      <alignment horizontal="center" vertical="top" wrapText="1"/>
    </xf>
    <xf numFmtId="4" fontId="16" fillId="17" borderId="1" xfId="0" applyNumberFormat="1" applyFont="1" applyFill="1" applyBorder="1" applyAlignment="1" applyProtection="1">
      <alignment horizontal="center" vertical="top" wrapText="1"/>
      <protection locked="0"/>
    </xf>
    <xf numFmtId="0" fontId="15" fillId="13" borderId="3" xfId="0" applyFont="1" applyFill="1" applyBorder="1" applyAlignment="1" applyProtection="1">
      <alignment horizontal="center" vertical="top" wrapText="1"/>
    </xf>
    <xf numFmtId="0" fontId="17" fillId="18" borderId="3" xfId="0" applyFont="1" applyFill="1" applyBorder="1" applyAlignment="1" applyProtection="1">
      <alignment horizontal="center" vertical="top" wrapText="1"/>
    </xf>
    <xf numFmtId="0" fontId="15" fillId="2" borderId="6" xfId="0" applyFont="1" applyFill="1" applyBorder="1" applyAlignment="1" applyProtection="1">
      <alignment horizontal="right" vertical="top"/>
    </xf>
    <xf numFmtId="0" fontId="15" fillId="2" borderId="6" xfId="0" applyFont="1" applyFill="1" applyBorder="1" applyAlignment="1" applyProtection="1">
      <alignment vertical="top" wrapText="1"/>
    </xf>
    <xf numFmtId="0" fontId="15" fillId="2" borderId="6" xfId="0" applyFont="1" applyFill="1" applyBorder="1" applyAlignment="1" applyProtection="1">
      <alignment horizontal="center" vertical="top" wrapText="1"/>
    </xf>
    <xf numFmtId="0" fontId="15" fillId="2" borderId="10" xfId="0" applyFont="1" applyFill="1" applyBorder="1" applyAlignment="1" applyProtection="1">
      <alignment horizontal="center" vertical="center" wrapText="1"/>
    </xf>
    <xf numFmtId="4" fontId="23" fillId="2" borderId="6" xfId="0" applyNumberFormat="1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vertical="top" wrapText="1"/>
    </xf>
    <xf numFmtId="0" fontId="15" fillId="2" borderId="3" xfId="0" applyFont="1" applyFill="1" applyBorder="1" applyAlignment="1" applyProtection="1">
      <alignment horizontal="center" vertical="top" wrapText="1"/>
    </xf>
    <xf numFmtId="0" fontId="15" fillId="2" borderId="5" xfId="0" applyFont="1" applyFill="1" applyBorder="1" applyAlignment="1" applyProtection="1">
      <alignment horizontal="center" vertical="center" wrapText="1"/>
    </xf>
    <xf numFmtId="3" fontId="15" fillId="2" borderId="3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</xf>
    <xf numFmtId="0" fontId="15" fillId="19" borderId="6" xfId="0" applyFont="1" applyFill="1" applyBorder="1" applyAlignment="1" applyProtection="1">
      <alignment horizontal="right" vertical="top"/>
    </xf>
    <xf numFmtId="0" fontId="15" fillId="19" borderId="6" xfId="0" applyFont="1" applyFill="1" applyBorder="1" applyAlignment="1" applyProtection="1">
      <alignment vertical="top" wrapText="1"/>
    </xf>
    <xf numFmtId="0" fontId="15" fillId="19" borderId="6" xfId="0" applyFont="1" applyFill="1" applyBorder="1" applyAlignment="1" applyProtection="1">
      <alignment horizontal="center" vertical="top" wrapText="1"/>
    </xf>
    <xf numFmtId="4" fontId="23" fillId="19" borderId="6" xfId="0" applyNumberFormat="1" applyFont="1" applyFill="1" applyBorder="1" applyAlignment="1" applyProtection="1">
      <alignment horizontal="center" vertical="top" wrapText="1"/>
    </xf>
    <xf numFmtId="0" fontId="15" fillId="19" borderId="3" xfId="0" applyFont="1" applyFill="1" applyBorder="1" applyAlignment="1" applyProtection="1">
      <alignment horizontal="right" vertical="top"/>
    </xf>
    <xf numFmtId="0" fontId="15" fillId="19" borderId="3" xfId="0" applyFont="1" applyFill="1" applyBorder="1" applyAlignment="1" applyProtection="1">
      <alignment vertical="top" wrapText="1"/>
    </xf>
    <xf numFmtId="0" fontId="15" fillId="19" borderId="3" xfId="0" applyFont="1" applyFill="1" applyBorder="1" applyAlignment="1" applyProtection="1">
      <alignment horizontal="center" vertical="top" wrapText="1"/>
    </xf>
    <xf numFmtId="2" fontId="15" fillId="19" borderId="3" xfId="0" applyNumberFormat="1" applyFont="1" applyFill="1" applyBorder="1" applyAlignment="1" applyProtection="1">
      <alignment horizontal="right" vertical="top"/>
    </xf>
    <xf numFmtId="0" fontId="16" fillId="19" borderId="3" xfId="0" applyFont="1" applyFill="1" applyBorder="1" applyAlignment="1" applyProtection="1">
      <alignment horizontal="left" vertical="top" wrapText="1"/>
    </xf>
    <xf numFmtId="0" fontId="16" fillId="19" borderId="3" xfId="0" applyFont="1" applyFill="1" applyBorder="1" applyAlignment="1" applyProtection="1">
      <alignment horizontal="center" vertical="top" wrapText="1"/>
    </xf>
    <xf numFmtId="0" fontId="15" fillId="19" borderId="3" xfId="0" applyFont="1" applyFill="1" applyBorder="1" applyAlignment="1" applyProtection="1">
      <alignment horizontal="left" vertical="top" wrapText="1"/>
    </xf>
    <xf numFmtId="0" fontId="15" fillId="19" borderId="3" xfId="0" applyFont="1" applyFill="1" applyBorder="1" applyAlignment="1" applyProtection="1">
      <alignment horizontal="center" vertical="top"/>
    </xf>
    <xf numFmtId="0" fontId="15" fillId="22" borderId="7" xfId="0" applyFont="1" applyFill="1" applyBorder="1" applyAlignment="1" applyProtection="1">
      <alignment horizontal="left" vertical="top"/>
    </xf>
    <xf numFmtId="0" fontId="16" fillId="22" borderId="8" xfId="0" applyFont="1" applyFill="1" applyBorder="1" applyAlignment="1" applyProtection="1">
      <alignment horizontal="left" vertical="top" wrapText="1"/>
    </xf>
    <xf numFmtId="0" fontId="16" fillId="22" borderId="8" xfId="0" applyFont="1" applyFill="1" applyBorder="1" applyAlignment="1" applyProtection="1">
      <alignment horizontal="center" vertical="top" wrapText="1"/>
    </xf>
    <xf numFmtId="3" fontId="16" fillId="22" borderId="8" xfId="0" applyNumberFormat="1" applyFont="1" applyFill="1" applyBorder="1" applyAlignment="1" applyProtection="1">
      <alignment horizontal="center" vertical="top" wrapText="1"/>
    </xf>
    <xf numFmtId="3" fontId="16" fillId="22" borderId="9" xfId="0" applyNumberFormat="1" applyFont="1" applyFill="1" applyBorder="1" applyAlignment="1" applyProtection="1">
      <alignment horizontal="center" vertical="top" wrapText="1"/>
    </xf>
    <xf numFmtId="0" fontId="15" fillId="19" borderId="6" xfId="0" applyFont="1" applyFill="1" applyBorder="1" applyAlignment="1" applyProtection="1">
      <alignment horizontal="center" vertical="top"/>
    </xf>
    <xf numFmtId="3" fontId="15" fillId="19" borderId="6" xfId="0" applyNumberFormat="1" applyFont="1" applyFill="1" applyBorder="1" applyAlignment="1" applyProtection="1">
      <alignment horizontal="center" vertical="top"/>
    </xf>
    <xf numFmtId="0" fontId="16" fillId="19" borderId="3" xfId="0" applyFont="1" applyFill="1" applyBorder="1" applyAlignment="1" applyProtection="1">
      <alignment horizontal="left" vertical="top" wrapText="1" indent="1"/>
    </xf>
    <xf numFmtId="0" fontId="16" fillId="19" borderId="3" xfId="0" applyFont="1" applyFill="1" applyBorder="1" applyAlignment="1" applyProtection="1">
      <alignment horizontal="center" vertical="top"/>
    </xf>
    <xf numFmtId="0" fontId="17" fillId="19" borderId="3" xfId="0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left" vertical="top" wrapText="1"/>
    </xf>
    <xf numFmtId="3" fontId="15" fillId="2" borderId="3" xfId="0" applyNumberFormat="1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vertical="top"/>
    </xf>
    <xf numFmtId="0" fontId="15" fillId="19" borderId="6" xfId="0" applyFont="1" applyFill="1" applyBorder="1" applyAlignment="1" applyProtection="1">
      <alignment vertical="top"/>
    </xf>
    <xf numFmtId="0" fontId="15" fillId="19" borderId="5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top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vertical="top"/>
    </xf>
    <xf numFmtId="3" fontId="15" fillId="2" borderId="3" xfId="0" applyNumberFormat="1" applyFont="1" applyFill="1" applyBorder="1" applyAlignment="1" applyProtection="1">
      <alignment horizontal="center" vertical="top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19" borderId="4" xfId="0" applyFont="1" applyFill="1" applyBorder="1" applyAlignment="1" applyProtection="1">
      <alignment horizontal="right" vertical="top"/>
    </xf>
    <xf numFmtId="0" fontId="15" fillId="19" borderId="11" xfId="0" applyFont="1" applyFill="1" applyBorder="1" applyAlignment="1" applyProtection="1">
      <alignment vertical="top"/>
    </xf>
    <xf numFmtId="0" fontId="15" fillId="19" borderId="11" xfId="0" applyFont="1" applyFill="1" applyBorder="1" applyAlignment="1" applyProtection="1">
      <alignment horizontal="center" vertical="top"/>
    </xf>
    <xf numFmtId="4" fontId="23" fillId="19" borderId="11" xfId="0" applyNumberFormat="1" applyFont="1" applyFill="1" applyBorder="1" applyAlignment="1" applyProtection="1">
      <alignment horizontal="center" vertical="top" wrapText="1"/>
    </xf>
    <xf numFmtId="0" fontId="15" fillId="19" borderId="11" xfId="0" applyFont="1" applyFill="1" applyBorder="1" applyAlignment="1" applyProtection="1">
      <alignment horizontal="center" vertical="top" wrapText="1"/>
    </xf>
    <xf numFmtId="49" fontId="15" fillId="9" borderId="3" xfId="0" applyNumberFormat="1" applyFont="1" applyFill="1" applyBorder="1" applyAlignment="1" applyProtection="1">
      <alignment horizontal="left" vertical="top" wrapText="1" inden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" fontId="23" fillId="19" borderId="5" xfId="0" applyNumberFormat="1" applyFont="1" applyFill="1" applyBorder="1" applyAlignment="1" applyProtection="1">
      <alignment horizontal="center" vertical="center" wrapText="1"/>
    </xf>
    <xf numFmtId="4" fontId="23" fillId="19" borderId="13" xfId="0" applyNumberFormat="1" applyFont="1" applyFill="1" applyBorder="1" applyAlignment="1" applyProtection="1">
      <alignment horizontal="center" vertical="center" wrapText="1"/>
    </xf>
    <xf numFmtId="4" fontId="23" fillId="19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top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19" borderId="5" xfId="0" applyFont="1" applyFill="1" applyBorder="1" applyAlignment="1" applyProtection="1">
      <alignment horizontal="center" vertical="center" wrapText="1"/>
    </xf>
    <xf numFmtId="0" fontId="15" fillId="19" borderId="13" xfId="0" applyFont="1" applyFill="1" applyBorder="1" applyAlignment="1" applyProtection="1">
      <alignment horizontal="center" vertical="center" wrapText="1"/>
    </xf>
    <xf numFmtId="0" fontId="15" fillId="19" borderId="5" xfId="0" applyFont="1" applyFill="1" applyBorder="1" applyAlignment="1" applyProtection="1">
      <alignment horizontal="center" vertical="center"/>
    </xf>
    <xf numFmtId="0" fontId="15" fillId="19" borderId="13" xfId="0" applyFont="1" applyFill="1" applyBorder="1" applyAlignment="1" applyProtection="1">
      <alignment horizontal="center" vertical="center"/>
    </xf>
    <xf numFmtId="0" fontId="15" fillId="19" borderId="6" xfId="0" applyFont="1" applyFill="1" applyBorder="1" applyAlignment="1" applyProtection="1">
      <alignment horizontal="center" vertical="center"/>
    </xf>
    <xf numFmtId="4" fontId="23" fillId="2" borderId="5" xfId="0" applyNumberFormat="1" applyFont="1" applyFill="1" applyBorder="1" applyAlignment="1" applyProtection="1">
      <alignment horizontal="center" vertical="center" wrapText="1"/>
    </xf>
    <xf numFmtId="4" fontId="23" fillId="2" borderId="13" xfId="0" applyNumberFormat="1" applyFont="1" applyFill="1" applyBorder="1" applyAlignment="1" applyProtection="1">
      <alignment horizontal="center" vertical="center" wrapText="1"/>
    </xf>
    <xf numFmtId="4" fontId="23" fillId="2" borderId="6" xfId="0" applyNumberFormat="1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4" fontId="23" fillId="2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top" wrapText="1"/>
      <protection locked="0"/>
    </xf>
    <xf numFmtId="0" fontId="16" fillId="7" borderId="6" xfId="0" applyFont="1" applyFill="1" applyBorder="1" applyAlignment="1" applyProtection="1">
      <alignment horizontal="center" vertical="top" wrapText="1"/>
      <protection locked="0"/>
    </xf>
    <xf numFmtId="0" fontId="16" fillId="7" borderId="11" xfId="0" applyFont="1" applyFill="1" applyBorder="1" applyAlignment="1" applyProtection="1">
      <alignment horizontal="center" vertical="top" wrapText="1"/>
      <protection locked="0"/>
    </xf>
    <xf numFmtId="0" fontId="15" fillId="7" borderId="10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center" wrapText="1"/>
    </xf>
    <xf numFmtId="0" fontId="15" fillId="12" borderId="5" xfId="0" applyFont="1" applyFill="1" applyBorder="1" applyAlignment="1" applyProtection="1">
      <alignment horizontal="center" vertical="center"/>
    </xf>
    <xf numFmtId="0" fontId="15" fillId="12" borderId="13" xfId="0" applyFont="1" applyFill="1" applyBorder="1" applyAlignment="1" applyProtection="1">
      <alignment horizontal="center" vertical="center"/>
    </xf>
    <xf numFmtId="0" fontId="15" fillId="12" borderId="6" xfId="0" applyFont="1" applyFill="1" applyBorder="1" applyAlignment="1" applyProtection="1">
      <alignment horizontal="center" vertical="center"/>
    </xf>
    <xf numFmtId="0" fontId="15" fillId="15" borderId="3" xfId="0" applyFont="1" applyFill="1" applyBorder="1" applyAlignment="1" applyProtection="1">
      <alignment horizontal="center" vertical="center" wrapText="1"/>
    </xf>
    <xf numFmtId="0" fontId="15" fillId="15" borderId="5" xfId="0" applyFont="1" applyFill="1" applyBorder="1" applyAlignment="1" applyProtection="1">
      <alignment horizontal="center" vertical="center" wrapText="1"/>
    </xf>
    <xf numFmtId="0" fontId="15" fillId="11" borderId="5" xfId="0" applyFont="1" applyFill="1" applyBorder="1" applyAlignment="1" applyProtection="1">
      <alignment horizontal="center" vertical="center"/>
    </xf>
    <xf numFmtId="0" fontId="15" fillId="11" borderId="13" xfId="0" applyFont="1" applyFill="1" applyBorder="1" applyAlignment="1" applyProtection="1">
      <alignment horizontal="center" vertical="center"/>
    </xf>
    <xf numFmtId="0" fontId="15" fillId="11" borderId="11" xfId="0" applyFont="1" applyFill="1" applyBorder="1" applyAlignment="1" applyProtection="1">
      <alignment horizontal="center" vertical="center"/>
    </xf>
    <xf numFmtId="0" fontId="15" fillId="11" borderId="6" xfId="0" applyFont="1" applyFill="1" applyBorder="1" applyAlignment="1" applyProtection="1">
      <alignment horizontal="center" vertical="center"/>
    </xf>
    <xf numFmtId="0" fontId="15" fillId="12" borderId="10" xfId="0" applyFont="1" applyFill="1" applyBorder="1" applyAlignment="1" applyProtection="1">
      <alignment horizontal="center" vertical="center"/>
    </xf>
    <xf numFmtId="0" fontId="15" fillId="12" borderId="10" xfId="0" applyFont="1" applyFill="1" applyBorder="1" applyAlignment="1" applyProtection="1">
      <alignment horizontal="center" vertical="center" wrapText="1"/>
    </xf>
    <xf numFmtId="0" fontId="15" fillId="12" borderId="13" xfId="0" applyFont="1" applyFill="1" applyBorder="1" applyAlignment="1" applyProtection="1">
      <alignment horizontal="center" vertical="center" wrapText="1"/>
    </xf>
    <xf numFmtId="0" fontId="15" fillId="12" borderId="6" xfId="0" applyFont="1" applyFill="1" applyBorder="1" applyAlignment="1" applyProtection="1">
      <alignment horizontal="center" vertical="center" wrapText="1"/>
    </xf>
    <xf numFmtId="0" fontId="15" fillId="7" borderId="5" xfId="0" applyFont="1" applyFill="1" applyBorder="1" applyAlignment="1" applyProtection="1">
      <alignment horizontal="center" vertical="center" wrapText="1"/>
    </xf>
    <xf numFmtId="0" fontId="15" fillId="11" borderId="10" xfId="0" applyFont="1" applyFill="1" applyBorder="1" applyAlignment="1" applyProtection="1">
      <alignment horizontal="center" vertical="center" wrapText="1"/>
    </xf>
    <xf numFmtId="0" fontId="15" fillId="11" borderId="13" xfId="0" applyFont="1" applyFill="1" applyBorder="1" applyAlignment="1" applyProtection="1">
      <alignment horizontal="center" vertical="center" wrapText="1"/>
    </xf>
    <xf numFmtId="0" fontId="15" fillId="11" borderId="6" xfId="0" applyFont="1" applyFill="1" applyBorder="1" applyAlignment="1" applyProtection="1">
      <alignment horizontal="center" vertical="center" wrapText="1"/>
    </xf>
    <xf numFmtId="0" fontId="15" fillId="11" borderId="5" xfId="0" applyFont="1" applyFill="1" applyBorder="1" applyAlignment="1" applyProtection="1">
      <alignment horizontal="center" vertical="center" wrapText="1"/>
    </xf>
    <xf numFmtId="0" fontId="15" fillId="9" borderId="5" xfId="0" applyFont="1" applyFill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center" vertical="center" wrapText="1"/>
    </xf>
    <xf numFmtId="0" fontId="15" fillId="9" borderId="6" xfId="0" applyFont="1" applyFill="1" applyBorder="1" applyAlignment="1" applyProtection="1">
      <alignment horizontal="center" vertical="center" wrapText="1"/>
    </xf>
    <xf numFmtId="0" fontId="15" fillId="15" borderId="6" xfId="0" applyFont="1" applyFill="1" applyBorder="1" applyAlignment="1" applyProtection="1">
      <alignment horizontal="center" vertical="center" wrapText="1"/>
    </xf>
    <xf numFmtId="0" fontId="15" fillId="11" borderId="10" xfId="0" applyFont="1" applyFill="1" applyBorder="1" applyAlignment="1" applyProtection="1">
      <alignment horizontal="center" vertical="center"/>
    </xf>
    <xf numFmtId="0" fontId="15" fillId="15" borderId="4" xfId="0" applyFont="1" applyFill="1" applyBorder="1" applyAlignment="1" applyProtection="1">
      <alignment horizontal="center" vertical="center" wrapText="1"/>
    </xf>
    <xf numFmtId="0" fontId="15" fillId="18" borderId="5" xfId="0" applyFont="1" applyFill="1" applyBorder="1" applyAlignment="1" applyProtection="1">
      <alignment horizontal="center" vertical="center"/>
    </xf>
    <xf numFmtId="0" fontId="15" fillId="18" borderId="13" xfId="0" applyFont="1" applyFill="1" applyBorder="1" applyAlignment="1" applyProtection="1">
      <alignment horizontal="center" vertical="center"/>
    </xf>
    <xf numFmtId="0" fontId="15" fillId="18" borderId="6" xfId="0" applyFont="1" applyFill="1" applyBorder="1" applyAlignment="1" applyProtection="1">
      <alignment horizontal="center" vertical="center"/>
    </xf>
    <xf numFmtId="0" fontId="15" fillId="9" borderId="5" xfId="0" applyFont="1" applyFill="1" applyBorder="1" applyAlignment="1" applyProtection="1">
      <alignment horizontal="center" vertical="center"/>
    </xf>
    <xf numFmtId="0" fontId="15" fillId="9" borderId="13" xfId="0" applyFont="1" applyFill="1" applyBorder="1" applyAlignment="1" applyProtection="1">
      <alignment horizontal="center" vertical="center"/>
    </xf>
    <xf numFmtId="0" fontId="15" fillId="9" borderId="6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0" fontId="15" fillId="18" borderId="10" xfId="0" applyFont="1" applyFill="1" applyBorder="1" applyAlignment="1" applyProtection="1">
      <alignment horizontal="center" vertical="center"/>
    </xf>
    <xf numFmtId="0" fontId="15" fillId="18" borderId="11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draft%20MUKPI%20256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draft%20MUKPI%202561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61"/>
  <sheetViews>
    <sheetView tabSelected="1" zoomScaleNormal="100" workbookViewId="0">
      <selection activeCell="C41" sqref="C41:L41"/>
    </sheetView>
  </sheetViews>
  <sheetFormatPr defaultRowHeight="22.5"/>
  <cols>
    <col min="1" max="1" width="2.296875" customWidth="1"/>
    <col min="2" max="2" width="4.09765625" style="1" customWidth="1"/>
  </cols>
  <sheetData>
    <row r="1" spans="1:12" ht="24">
      <c r="A1" s="386" t="s">
        <v>593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9.75" customHeight="1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21.75" customHeight="1">
      <c r="A3" s="7"/>
      <c r="B3" s="16" t="s">
        <v>234</v>
      </c>
      <c r="C3" s="7" t="s">
        <v>240</v>
      </c>
      <c r="D3" s="9"/>
      <c r="E3" s="9"/>
      <c r="F3" s="9"/>
      <c r="G3" s="9"/>
      <c r="H3" s="9"/>
      <c r="I3" s="9"/>
      <c r="J3" s="9"/>
      <c r="K3" s="9"/>
      <c r="L3" s="9"/>
    </row>
    <row r="4" spans="1:12" s="4" customFormat="1" ht="44.25" customHeight="1">
      <c r="A4" s="7"/>
      <c r="B4" s="8" t="s">
        <v>231</v>
      </c>
      <c r="C4" s="387" t="s">
        <v>594</v>
      </c>
      <c r="D4" s="387"/>
      <c r="E4" s="387"/>
      <c r="F4" s="387"/>
      <c r="G4" s="387"/>
      <c r="H4" s="387"/>
      <c r="I4" s="387"/>
      <c r="J4" s="387"/>
      <c r="K4" s="387"/>
      <c r="L4" s="387"/>
    </row>
    <row r="5" spans="1:12" s="4" customFormat="1" ht="44.25" customHeight="1">
      <c r="A5" s="7"/>
      <c r="B5" s="8"/>
      <c r="C5" s="387" t="s">
        <v>595</v>
      </c>
      <c r="D5" s="387"/>
      <c r="E5" s="387"/>
      <c r="F5" s="387"/>
      <c r="G5" s="387"/>
      <c r="H5" s="387"/>
      <c r="I5" s="387"/>
      <c r="J5" s="387"/>
      <c r="K5" s="387"/>
      <c r="L5" s="387"/>
    </row>
    <row r="6" spans="1:12" s="4" customFormat="1" ht="44.25" customHeight="1">
      <c r="A6" s="7"/>
      <c r="B6" s="8"/>
      <c r="C6" s="387" t="s">
        <v>596</v>
      </c>
      <c r="D6" s="389"/>
      <c r="E6" s="389"/>
      <c r="F6" s="389"/>
      <c r="G6" s="389"/>
      <c r="H6" s="389"/>
      <c r="I6" s="389"/>
      <c r="J6" s="389"/>
      <c r="K6" s="389"/>
      <c r="L6" s="389"/>
    </row>
    <row r="7" spans="1:12" s="4" customFormat="1" ht="44.25" customHeight="1">
      <c r="A7" s="7"/>
      <c r="B7" s="8"/>
      <c r="C7" s="387" t="s">
        <v>597</v>
      </c>
      <c r="D7" s="387"/>
      <c r="E7" s="387"/>
      <c r="F7" s="387"/>
      <c r="G7" s="387"/>
      <c r="H7" s="387"/>
      <c r="I7" s="387"/>
      <c r="J7" s="387"/>
      <c r="K7" s="387"/>
      <c r="L7" s="387"/>
    </row>
    <row r="8" spans="1:12" s="4" customFormat="1" ht="46.5" customHeight="1">
      <c r="A8" s="7"/>
      <c r="B8" s="8"/>
      <c r="C8" s="387" t="s">
        <v>598</v>
      </c>
      <c r="D8" s="389"/>
      <c r="E8" s="389"/>
      <c r="F8" s="389"/>
      <c r="G8" s="389"/>
      <c r="H8" s="389"/>
      <c r="I8" s="389"/>
      <c r="J8" s="389"/>
      <c r="K8" s="389"/>
      <c r="L8" s="389"/>
    </row>
    <row r="9" spans="1:12" s="4" customFormat="1" ht="24.75" customHeight="1">
      <c r="A9" s="7"/>
      <c r="B9" s="8"/>
      <c r="C9" s="26"/>
      <c r="D9" s="27"/>
      <c r="E9" s="27"/>
      <c r="F9" s="27"/>
      <c r="G9" s="27"/>
      <c r="H9" s="27"/>
      <c r="I9" s="27"/>
      <c r="J9" s="27"/>
      <c r="K9" s="27"/>
      <c r="L9" s="27"/>
    </row>
    <row r="10" spans="1:12" s="4" customFormat="1" ht="21.75">
      <c r="A10" s="7"/>
      <c r="B10" s="16" t="s">
        <v>235</v>
      </c>
      <c r="C10" s="392" t="s">
        <v>239</v>
      </c>
      <c r="D10" s="390"/>
      <c r="E10" s="390"/>
      <c r="F10" s="390"/>
      <c r="G10" s="390"/>
      <c r="H10" s="390"/>
      <c r="I10" s="390"/>
      <c r="J10" s="390"/>
      <c r="K10" s="390"/>
      <c r="L10" s="390"/>
    </row>
    <row r="11" spans="1:12" s="4" customFormat="1" ht="21.75">
      <c r="A11" s="7"/>
      <c r="B11" s="16"/>
      <c r="C11" s="390" t="s">
        <v>238</v>
      </c>
      <c r="D11" s="390"/>
      <c r="E11" s="390"/>
      <c r="F11" s="390"/>
      <c r="G11" s="390"/>
      <c r="H11" s="390"/>
      <c r="I11" s="390"/>
      <c r="J11" s="390"/>
      <c r="K11" s="390"/>
      <c r="L11" s="390"/>
    </row>
    <row r="12" spans="1:12" s="4" customFormat="1" ht="48.75" customHeight="1">
      <c r="A12" s="7"/>
      <c r="B12" s="8"/>
      <c r="C12" s="388" t="s">
        <v>599</v>
      </c>
      <c r="D12" s="389"/>
      <c r="E12" s="389"/>
      <c r="F12" s="389"/>
      <c r="G12" s="389"/>
      <c r="H12" s="389"/>
      <c r="I12" s="389"/>
      <c r="J12" s="389"/>
      <c r="K12" s="389"/>
      <c r="L12" s="389"/>
    </row>
    <row r="13" spans="1:12" s="4" customFormat="1" ht="21.75">
      <c r="A13" s="7"/>
      <c r="B13" s="8"/>
      <c r="C13" s="390" t="s">
        <v>580</v>
      </c>
      <c r="D13" s="390"/>
      <c r="E13" s="390"/>
      <c r="F13" s="390"/>
      <c r="G13" s="390"/>
      <c r="H13" s="390"/>
      <c r="I13" s="390"/>
      <c r="J13" s="390"/>
      <c r="K13" s="390"/>
      <c r="L13" s="390"/>
    </row>
    <row r="14" spans="1:12" s="4" customFormat="1" ht="43.5" customHeight="1">
      <c r="A14" s="7"/>
      <c r="B14" s="8"/>
      <c r="C14" s="388" t="s">
        <v>600</v>
      </c>
      <c r="D14" s="389"/>
      <c r="E14" s="389"/>
      <c r="F14" s="389"/>
      <c r="G14" s="389"/>
      <c r="H14" s="389"/>
      <c r="I14" s="389"/>
      <c r="J14" s="389"/>
      <c r="K14" s="389"/>
      <c r="L14" s="389"/>
    </row>
    <row r="15" spans="1:12" s="4" customFormat="1" ht="21.75">
      <c r="A15" s="7"/>
      <c r="B15" s="16"/>
      <c r="C15" s="392" t="s">
        <v>579</v>
      </c>
      <c r="D15" s="390"/>
      <c r="E15" s="390"/>
      <c r="F15" s="390"/>
      <c r="G15" s="390"/>
      <c r="H15" s="390"/>
      <c r="I15" s="390"/>
      <c r="J15" s="390"/>
      <c r="K15" s="390"/>
      <c r="L15" s="390"/>
    </row>
    <row r="16" spans="1:12" s="4" customFormat="1" ht="46.5" customHeight="1">
      <c r="A16" s="7"/>
      <c r="B16" s="8"/>
      <c r="C16" s="387" t="s">
        <v>601</v>
      </c>
      <c r="D16" s="387"/>
      <c r="E16" s="387"/>
      <c r="F16" s="387"/>
      <c r="G16" s="387"/>
      <c r="H16" s="387"/>
      <c r="I16" s="387"/>
      <c r="J16" s="387"/>
      <c r="K16" s="387"/>
      <c r="L16" s="387"/>
    </row>
    <row r="17" spans="1:12" s="4" customFormat="1" ht="46.5" customHeight="1">
      <c r="A17" s="7"/>
      <c r="B17" s="8"/>
      <c r="C17" s="387" t="s">
        <v>241</v>
      </c>
      <c r="D17" s="387"/>
      <c r="E17" s="387"/>
      <c r="F17" s="387"/>
      <c r="G17" s="387"/>
      <c r="H17" s="387"/>
      <c r="I17" s="387"/>
      <c r="J17" s="387"/>
      <c r="K17" s="387"/>
      <c r="L17" s="387"/>
    </row>
    <row r="18" spans="1:12" s="4" customFormat="1" ht="21.75">
      <c r="A18" s="7"/>
      <c r="B18" s="8"/>
      <c r="C18" s="388" t="s">
        <v>242</v>
      </c>
      <c r="D18" s="387"/>
      <c r="E18" s="387"/>
      <c r="F18" s="387"/>
      <c r="G18" s="387"/>
      <c r="H18" s="387"/>
      <c r="I18" s="387"/>
      <c r="J18" s="387"/>
      <c r="K18" s="387"/>
      <c r="L18" s="387"/>
    </row>
    <row r="19" spans="1:12" s="4" customFormat="1" ht="21.75" customHeight="1">
      <c r="A19" s="7"/>
      <c r="B19" s="8"/>
      <c r="C19" s="19" t="s">
        <v>243</v>
      </c>
      <c r="D19" s="18" t="s">
        <v>250</v>
      </c>
      <c r="E19" s="18"/>
      <c r="F19" s="18"/>
      <c r="G19" s="18"/>
      <c r="H19" s="18"/>
      <c r="I19" s="18"/>
      <c r="J19" s="18"/>
      <c r="K19" s="18"/>
      <c r="L19" s="12"/>
    </row>
    <row r="20" spans="1:12" s="4" customFormat="1" ht="21.75">
      <c r="A20" s="7"/>
      <c r="B20" s="8"/>
      <c r="C20" s="17"/>
      <c r="D20" s="12"/>
      <c r="E20" s="13" t="s">
        <v>244</v>
      </c>
      <c r="F20" s="12"/>
      <c r="G20" s="13" t="s">
        <v>248</v>
      </c>
      <c r="H20" s="12"/>
      <c r="I20" s="14">
        <v>3</v>
      </c>
      <c r="J20" s="15" t="s">
        <v>57</v>
      </c>
      <c r="K20" s="12"/>
      <c r="L20" s="12"/>
    </row>
    <row r="21" spans="1:12" s="4" customFormat="1" ht="21.75">
      <c r="A21" s="7"/>
      <c r="B21" s="8"/>
      <c r="C21" s="17"/>
      <c r="D21" s="12"/>
      <c r="E21" s="13" t="s">
        <v>245</v>
      </c>
      <c r="F21" s="12"/>
      <c r="G21" s="13" t="s">
        <v>248</v>
      </c>
      <c r="H21" s="12"/>
      <c r="I21" s="14">
        <v>1</v>
      </c>
      <c r="J21" s="15" t="s">
        <v>57</v>
      </c>
      <c r="K21" s="12"/>
      <c r="L21" s="12"/>
    </row>
    <row r="22" spans="1:12" s="4" customFormat="1" ht="21.75">
      <c r="A22" s="7"/>
      <c r="B22" s="8"/>
      <c r="C22" s="17"/>
      <c r="D22" s="12"/>
      <c r="E22" s="13" t="s">
        <v>246</v>
      </c>
      <c r="F22" s="12"/>
      <c r="G22" s="13" t="s">
        <v>248</v>
      </c>
      <c r="H22" s="12"/>
      <c r="I22" s="14">
        <v>4</v>
      </c>
      <c r="J22" s="15" t="s">
        <v>57</v>
      </c>
      <c r="K22" s="12"/>
      <c r="L22" s="12"/>
    </row>
    <row r="23" spans="1:12" s="4" customFormat="1" ht="21.75">
      <c r="A23" s="7"/>
      <c r="B23" s="8"/>
      <c r="C23" s="17"/>
      <c r="D23" s="12"/>
      <c r="E23" s="13" t="s">
        <v>247</v>
      </c>
      <c r="F23" s="12"/>
      <c r="G23" s="13" t="s">
        <v>248</v>
      </c>
      <c r="H23" s="12"/>
      <c r="I23" s="14">
        <v>8</v>
      </c>
      <c r="J23" s="15" t="s">
        <v>57</v>
      </c>
      <c r="K23" s="12"/>
      <c r="L23" s="12"/>
    </row>
    <row r="24" spans="1:12" s="4" customFormat="1" ht="21.75">
      <c r="A24" s="7"/>
      <c r="B24" s="8"/>
      <c r="C24" s="17"/>
      <c r="D24" s="13" t="s">
        <v>249</v>
      </c>
      <c r="F24" s="12"/>
      <c r="G24" s="13"/>
      <c r="H24" s="12"/>
      <c r="I24" s="14"/>
      <c r="J24" s="15"/>
      <c r="K24" s="12"/>
      <c r="L24" s="12"/>
    </row>
    <row r="25" spans="1:12" s="4" customFormat="1" ht="9" customHeight="1">
      <c r="A25" s="7"/>
      <c r="B25" s="8"/>
      <c r="C25" s="17"/>
      <c r="D25" s="12"/>
      <c r="E25" s="13"/>
      <c r="F25" s="12"/>
      <c r="G25" s="13"/>
      <c r="H25" s="12"/>
      <c r="I25" s="14"/>
      <c r="J25" s="15"/>
      <c r="K25" s="12"/>
      <c r="L25" s="12"/>
    </row>
    <row r="26" spans="1:12" s="4" customFormat="1" ht="42.75">
      <c r="A26" s="7"/>
      <c r="B26" s="8"/>
      <c r="C26" s="17"/>
      <c r="D26" s="12"/>
      <c r="E26" s="23" t="s">
        <v>255</v>
      </c>
      <c r="F26" s="24" t="s">
        <v>1</v>
      </c>
      <c r="G26" s="24" t="s">
        <v>223</v>
      </c>
      <c r="H26" s="24" t="s">
        <v>224</v>
      </c>
      <c r="I26" s="24" t="s">
        <v>225</v>
      </c>
      <c r="J26" s="24" t="s">
        <v>226</v>
      </c>
      <c r="K26" s="12"/>
      <c r="L26" s="12"/>
    </row>
    <row r="27" spans="1:12" s="4" customFormat="1" ht="36.75" customHeight="1">
      <c r="A27" s="7"/>
      <c r="B27" s="8"/>
      <c r="C27" s="17"/>
      <c r="D27" s="12"/>
      <c r="E27" s="20" t="s">
        <v>254</v>
      </c>
      <c r="F27" s="21" t="s">
        <v>57</v>
      </c>
      <c r="G27" s="21">
        <v>3</v>
      </c>
      <c r="H27" s="22" t="s">
        <v>251</v>
      </c>
      <c r="I27" s="22" t="s">
        <v>252</v>
      </c>
      <c r="J27" s="22" t="s">
        <v>253</v>
      </c>
      <c r="K27" s="12"/>
      <c r="L27" s="12"/>
    </row>
    <row r="28" spans="1:12" s="4" customFormat="1" ht="21.75">
      <c r="A28" s="7"/>
      <c r="B28" s="8"/>
      <c r="C28" s="390" t="s">
        <v>582</v>
      </c>
      <c r="D28" s="390"/>
      <c r="E28" s="390"/>
      <c r="F28" s="390"/>
      <c r="G28" s="390"/>
      <c r="H28" s="390"/>
      <c r="I28" s="390"/>
      <c r="J28" s="390"/>
      <c r="K28" s="390"/>
      <c r="L28" s="390"/>
    </row>
    <row r="29" spans="1:12" s="4" customFormat="1" ht="44.25" customHeight="1">
      <c r="A29" s="7"/>
      <c r="B29" s="8"/>
      <c r="C29" s="387" t="s">
        <v>583</v>
      </c>
      <c r="D29" s="387"/>
      <c r="E29" s="387"/>
      <c r="F29" s="387"/>
      <c r="G29" s="387"/>
      <c r="H29" s="387"/>
      <c r="I29" s="387"/>
      <c r="J29" s="387"/>
      <c r="K29" s="387"/>
      <c r="L29" s="387"/>
    </row>
    <row r="30" spans="1:12" s="4" customFormat="1" ht="21.75" customHeight="1">
      <c r="A30" s="7"/>
      <c r="B30" s="16"/>
      <c r="C30" s="390" t="s">
        <v>581</v>
      </c>
      <c r="D30" s="390"/>
      <c r="E30" s="390"/>
      <c r="F30" s="390"/>
      <c r="G30" s="390"/>
      <c r="H30" s="390"/>
      <c r="I30" s="390"/>
      <c r="J30" s="390"/>
      <c r="K30" s="390"/>
      <c r="L30" s="390"/>
    </row>
    <row r="31" spans="1:12" s="4" customFormat="1" ht="46.5" customHeight="1">
      <c r="A31" s="7"/>
      <c r="B31" s="8"/>
      <c r="C31" s="388" t="s">
        <v>421</v>
      </c>
      <c r="D31" s="387"/>
      <c r="E31" s="387"/>
      <c r="F31" s="387"/>
      <c r="G31" s="387"/>
      <c r="H31" s="387"/>
      <c r="I31" s="387"/>
      <c r="J31" s="387"/>
      <c r="K31" s="387"/>
      <c r="L31" s="387"/>
    </row>
    <row r="32" spans="1:12" s="4" customFormat="1" ht="43.5" customHeight="1">
      <c r="A32" s="7"/>
      <c r="B32" s="8"/>
      <c r="C32" s="388" t="s">
        <v>422</v>
      </c>
      <c r="D32" s="387"/>
      <c r="E32" s="387"/>
      <c r="F32" s="387"/>
      <c r="G32" s="387"/>
      <c r="H32" s="387"/>
      <c r="I32" s="387"/>
      <c r="J32" s="387"/>
      <c r="K32" s="387"/>
      <c r="L32" s="387"/>
    </row>
    <row r="33" spans="1:12">
      <c r="A33" s="10"/>
      <c r="B33" s="6"/>
      <c r="C33" s="11"/>
      <c r="D33" s="10"/>
      <c r="E33" s="10"/>
      <c r="F33" s="10"/>
      <c r="G33" s="10"/>
      <c r="H33" s="10"/>
      <c r="I33" s="10"/>
      <c r="J33" s="10"/>
      <c r="K33" s="10"/>
      <c r="L33" s="10"/>
    </row>
    <row r="34" spans="1:12" s="4" customFormat="1" ht="21.75">
      <c r="A34" s="7"/>
      <c r="B34" s="16" t="s">
        <v>236</v>
      </c>
      <c r="C34" s="391" t="s">
        <v>423</v>
      </c>
      <c r="D34" s="391"/>
      <c r="E34" s="391"/>
      <c r="F34" s="391"/>
      <c r="G34" s="391"/>
      <c r="H34" s="391"/>
      <c r="I34" s="391"/>
      <c r="J34" s="391"/>
      <c r="K34" s="391"/>
      <c r="L34" s="391"/>
    </row>
    <row r="35" spans="1:12" s="4" customFormat="1" ht="68.25" customHeight="1">
      <c r="A35" s="7"/>
      <c r="B35" s="8" t="s">
        <v>231</v>
      </c>
      <c r="C35" s="388" t="s">
        <v>602</v>
      </c>
      <c r="D35" s="387"/>
      <c r="E35" s="387"/>
      <c r="F35" s="387"/>
      <c r="G35" s="387"/>
      <c r="H35" s="387"/>
      <c r="I35" s="387"/>
      <c r="J35" s="387"/>
      <c r="K35" s="387"/>
      <c r="L35" s="387"/>
    </row>
    <row r="36" spans="1:12" s="4" customFormat="1" ht="21.75">
      <c r="A36" s="7"/>
      <c r="B36" s="8" t="s">
        <v>231</v>
      </c>
      <c r="C36" s="389" t="s">
        <v>590</v>
      </c>
      <c r="D36" s="389"/>
      <c r="E36" s="389"/>
      <c r="F36" s="389"/>
      <c r="G36" s="389"/>
      <c r="H36" s="389"/>
      <c r="I36" s="389"/>
      <c r="J36" s="389"/>
      <c r="K36" s="389"/>
      <c r="L36" s="389"/>
    </row>
    <row r="37" spans="1:12" s="4" customFormat="1" ht="21.75">
      <c r="A37" s="7"/>
      <c r="B37" s="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4" customFormat="1" ht="21.75">
      <c r="A38" s="7"/>
      <c r="B38" s="16" t="s">
        <v>256</v>
      </c>
      <c r="C38" s="390" t="s">
        <v>237</v>
      </c>
      <c r="D38" s="390"/>
      <c r="E38" s="390"/>
      <c r="F38" s="390"/>
      <c r="G38" s="390"/>
      <c r="H38" s="390"/>
      <c r="I38" s="390"/>
      <c r="J38" s="390"/>
      <c r="K38" s="390"/>
      <c r="L38" s="390"/>
    </row>
    <row r="39" spans="1:12" s="4" customFormat="1" ht="42.75" customHeight="1">
      <c r="A39" s="7"/>
      <c r="B39" s="8" t="s">
        <v>231</v>
      </c>
      <c r="C39" s="387" t="s">
        <v>603</v>
      </c>
      <c r="D39" s="387"/>
      <c r="E39" s="387"/>
      <c r="F39" s="387"/>
      <c r="G39" s="387"/>
      <c r="H39" s="387"/>
      <c r="I39" s="387"/>
      <c r="J39" s="387"/>
      <c r="K39" s="387"/>
      <c r="L39" s="387"/>
    </row>
    <row r="40" spans="1:12" s="4" customFormat="1" ht="42.75" customHeight="1">
      <c r="A40" s="7"/>
      <c r="B40" s="8"/>
      <c r="C40" s="387" t="s">
        <v>604</v>
      </c>
      <c r="D40" s="387"/>
      <c r="E40" s="387"/>
      <c r="F40" s="387"/>
      <c r="G40" s="387"/>
      <c r="H40" s="387"/>
      <c r="I40" s="387"/>
      <c r="J40" s="387"/>
      <c r="K40" s="387"/>
      <c r="L40" s="387"/>
    </row>
    <row r="41" spans="1:12" s="4" customFormat="1" ht="46.5" customHeight="1">
      <c r="A41" s="7"/>
      <c r="B41" s="8" t="s">
        <v>231</v>
      </c>
      <c r="C41" s="387" t="s">
        <v>424</v>
      </c>
      <c r="D41" s="387"/>
      <c r="E41" s="387"/>
      <c r="F41" s="387"/>
      <c r="G41" s="387"/>
      <c r="H41" s="387"/>
      <c r="I41" s="387"/>
      <c r="J41" s="387"/>
      <c r="K41" s="387"/>
      <c r="L41" s="387"/>
    </row>
    <row r="42" spans="1:12">
      <c r="A42" s="10"/>
      <c r="B42" s="6"/>
      <c r="C42" s="11"/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6"/>
      <c r="C43" s="11"/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6"/>
      <c r="C44" s="11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B45" s="3"/>
      <c r="C45" s="5"/>
    </row>
    <row r="46" spans="1:12">
      <c r="B46" s="3"/>
    </row>
    <row r="47" spans="1:12">
      <c r="B47" s="3"/>
    </row>
    <row r="48" spans="1:1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</sheetData>
  <mergeCells count="27">
    <mergeCell ref="C39:L39"/>
    <mergeCell ref="C41:L41"/>
    <mergeCell ref="C6:L6"/>
    <mergeCell ref="C10:L10"/>
    <mergeCell ref="C12:L12"/>
    <mergeCell ref="C15:L15"/>
    <mergeCell ref="C16:L16"/>
    <mergeCell ref="C17:L17"/>
    <mergeCell ref="C8:L8"/>
    <mergeCell ref="C30:L30"/>
    <mergeCell ref="C31:L31"/>
    <mergeCell ref="C32:L32"/>
    <mergeCell ref="C40:L40"/>
    <mergeCell ref="C13:L13"/>
    <mergeCell ref="C14:L14"/>
    <mergeCell ref="C28:L28"/>
    <mergeCell ref="A1:L1"/>
    <mergeCell ref="C4:L4"/>
    <mergeCell ref="C35:L35"/>
    <mergeCell ref="C36:L36"/>
    <mergeCell ref="C38:L38"/>
    <mergeCell ref="C34:L34"/>
    <mergeCell ref="C11:L11"/>
    <mergeCell ref="C18:L18"/>
    <mergeCell ref="C29:L29"/>
    <mergeCell ref="C5:L5"/>
    <mergeCell ref="C7:L7"/>
  </mergeCells>
  <pageMargins left="0.70866141732283461" right="0.70866141732283461" top="0.74803149606299213" bottom="0.74803149606299213" header="0.31496062992125984" footer="0.31496062992125984"/>
  <pageSetup paperSize="9" scale="69" fitToHeight="0" orientation="portrait" verticalDpi="1200" r:id="rId1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I75"/>
  <sheetViews>
    <sheetView view="pageBreakPreview" zoomScaleNormal="70" zoomScaleSheetLayoutView="100" workbookViewId="0">
      <pane xSplit="5" ySplit="6" topLeftCell="F7" activePane="bottomRight" state="frozen"/>
      <selection activeCell="C13" sqref="C13:L13"/>
      <selection pane="topRight" activeCell="C13" sqref="C13:L13"/>
      <selection pane="bottomLeft" activeCell="C13" sqref="C13:L13"/>
      <selection pane="bottomRight" activeCell="D22" sqref="D22"/>
    </sheetView>
  </sheetViews>
  <sheetFormatPr defaultColWidth="9.09765625" defaultRowHeight="21.75"/>
  <cols>
    <col min="1" max="1" width="7.8984375" style="157" customWidth="1"/>
    <col min="2" max="2" width="69.59765625" style="159" customWidth="1"/>
    <col min="3" max="3" width="12" style="160" customWidth="1"/>
    <col min="4" max="5" width="23.19921875" style="160" customWidth="1"/>
    <col min="6" max="9" width="13.69921875" style="160" customWidth="1"/>
    <col min="10" max="16384" width="9.09765625" style="162"/>
  </cols>
  <sheetData>
    <row r="2" spans="1:9" ht="27.75">
      <c r="A2" s="396" t="s">
        <v>605</v>
      </c>
      <c r="B2" s="396"/>
      <c r="C2" s="396"/>
      <c r="D2" s="396"/>
      <c r="E2" s="396"/>
      <c r="F2" s="396"/>
      <c r="G2" s="396"/>
      <c r="H2" s="396"/>
      <c r="I2" s="396"/>
    </row>
    <row r="4" spans="1:9" ht="43.5" customHeight="1">
      <c r="A4" s="397" t="s">
        <v>0</v>
      </c>
      <c r="B4" s="397"/>
      <c r="C4" s="397" t="s">
        <v>1</v>
      </c>
      <c r="D4" s="399" t="s">
        <v>220</v>
      </c>
      <c r="E4" s="399" t="s">
        <v>377</v>
      </c>
      <c r="F4" s="401" t="s">
        <v>585</v>
      </c>
      <c r="G4" s="399" t="s">
        <v>586</v>
      </c>
      <c r="H4" s="399" t="s">
        <v>587</v>
      </c>
      <c r="I4" s="399" t="s">
        <v>588</v>
      </c>
    </row>
    <row r="5" spans="1:9">
      <c r="A5" s="398"/>
      <c r="B5" s="398"/>
      <c r="C5" s="398"/>
      <c r="D5" s="400"/>
      <c r="E5" s="400"/>
      <c r="F5" s="402"/>
      <c r="G5" s="400"/>
      <c r="H5" s="400"/>
      <c r="I5" s="400"/>
    </row>
    <row r="6" spans="1:9" s="166" customFormat="1">
      <c r="A6" s="95" t="s">
        <v>2</v>
      </c>
      <c r="B6" s="107"/>
      <c r="C6" s="108"/>
      <c r="D6" s="109"/>
      <c r="E6" s="109"/>
      <c r="F6" s="109"/>
      <c r="G6" s="109"/>
      <c r="H6" s="109"/>
      <c r="I6" s="109"/>
    </row>
    <row r="7" spans="1:9">
      <c r="A7" s="336">
        <v>1.1000000000000001</v>
      </c>
      <c r="B7" s="337" t="s">
        <v>3</v>
      </c>
      <c r="C7" s="338" t="s">
        <v>4</v>
      </c>
      <c r="D7" s="339" t="s">
        <v>606</v>
      </c>
      <c r="E7" s="339" t="s">
        <v>219</v>
      </c>
      <c r="F7" s="340" t="s">
        <v>589</v>
      </c>
      <c r="G7" s="340" t="s">
        <v>589</v>
      </c>
      <c r="H7" s="340" t="s">
        <v>589</v>
      </c>
      <c r="I7" s="340" t="s">
        <v>589</v>
      </c>
    </row>
    <row r="8" spans="1:9" ht="43.5">
      <c r="A8" s="341">
        <v>1.2</v>
      </c>
      <c r="B8" s="342" t="s">
        <v>7</v>
      </c>
      <c r="C8" s="343" t="s">
        <v>371</v>
      </c>
      <c r="D8" s="343" t="s">
        <v>607</v>
      </c>
      <c r="E8" s="343" t="s">
        <v>219</v>
      </c>
      <c r="F8" s="340" t="s">
        <v>589</v>
      </c>
      <c r="G8" s="340" t="s">
        <v>589</v>
      </c>
      <c r="H8" s="340" t="s">
        <v>589</v>
      </c>
      <c r="I8" s="340" t="s">
        <v>589</v>
      </c>
    </row>
    <row r="9" spans="1:9" ht="43.5">
      <c r="A9" s="341">
        <v>1.3</v>
      </c>
      <c r="B9" s="342" t="s">
        <v>9</v>
      </c>
      <c r="C9" s="343" t="s">
        <v>372</v>
      </c>
      <c r="D9" s="343" t="s">
        <v>608</v>
      </c>
      <c r="E9" s="343" t="s">
        <v>219</v>
      </c>
      <c r="F9" s="340" t="s">
        <v>589</v>
      </c>
      <c r="G9" s="340" t="s">
        <v>589</v>
      </c>
      <c r="H9" s="340" t="s">
        <v>589</v>
      </c>
      <c r="I9" s="340" t="s">
        <v>589</v>
      </c>
    </row>
    <row r="10" spans="1:9">
      <c r="A10" s="341">
        <v>1.4</v>
      </c>
      <c r="B10" s="342" t="s">
        <v>11</v>
      </c>
      <c r="C10" s="343" t="s">
        <v>12</v>
      </c>
      <c r="D10" s="344" t="s">
        <v>564</v>
      </c>
      <c r="E10" s="344" t="s">
        <v>219</v>
      </c>
      <c r="F10" s="340" t="s">
        <v>589</v>
      </c>
      <c r="G10" s="340" t="s">
        <v>589</v>
      </c>
      <c r="H10" s="340" t="s">
        <v>589</v>
      </c>
      <c r="I10" s="340" t="s">
        <v>589</v>
      </c>
    </row>
    <row r="11" spans="1:9">
      <c r="A11" s="341">
        <v>1.5</v>
      </c>
      <c r="B11" s="342" t="s">
        <v>13</v>
      </c>
      <c r="C11" s="343" t="s">
        <v>425</v>
      </c>
      <c r="D11" s="343" t="s">
        <v>564</v>
      </c>
      <c r="E11" s="343" t="s">
        <v>219</v>
      </c>
      <c r="F11" s="345"/>
      <c r="G11" s="345"/>
      <c r="H11" s="345"/>
      <c r="I11" s="340" t="s">
        <v>589</v>
      </c>
    </row>
    <row r="12" spans="1:9">
      <c r="A12" s="341">
        <v>1.6</v>
      </c>
      <c r="B12" s="342" t="s">
        <v>370</v>
      </c>
      <c r="C12" s="346"/>
      <c r="D12" s="346" t="s">
        <v>609</v>
      </c>
      <c r="E12" s="346" t="s">
        <v>219</v>
      </c>
      <c r="F12" s="345"/>
      <c r="G12" s="345"/>
      <c r="H12" s="345"/>
      <c r="I12" s="340" t="s">
        <v>589</v>
      </c>
    </row>
    <row r="13" spans="1:9">
      <c r="A13" s="359" t="s">
        <v>14</v>
      </c>
      <c r="B13" s="360"/>
      <c r="C13" s="361"/>
      <c r="D13" s="361"/>
      <c r="E13" s="361"/>
      <c r="F13" s="362"/>
      <c r="G13" s="362"/>
      <c r="H13" s="362"/>
      <c r="I13" s="363"/>
    </row>
    <row r="14" spans="1:9" ht="43.5">
      <c r="A14" s="347">
        <v>1.7</v>
      </c>
      <c r="B14" s="348" t="s">
        <v>376</v>
      </c>
      <c r="C14" s="349" t="s">
        <v>5</v>
      </c>
      <c r="D14" s="349" t="s">
        <v>606</v>
      </c>
      <c r="E14" s="349" t="s">
        <v>219</v>
      </c>
      <c r="F14" s="350" t="s">
        <v>589</v>
      </c>
      <c r="G14" s="350" t="s">
        <v>589</v>
      </c>
      <c r="H14" s="350" t="s">
        <v>589</v>
      </c>
      <c r="I14" s="350" t="s">
        <v>589</v>
      </c>
    </row>
    <row r="15" spans="1:9" ht="43.5">
      <c r="A15" s="351">
        <v>1.8</v>
      </c>
      <c r="B15" s="352" t="s">
        <v>15</v>
      </c>
      <c r="C15" s="353" t="s">
        <v>373</v>
      </c>
      <c r="D15" s="353" t="s">
        <v>607</v>
      </c>
      <c r="E15" s="353" t="s">
        <v>219</v>
      </c>
      <c r="F15" s="350" t="s">
        <v>589</v>
      </c>
      <c r="G15" s="350" t="s">
        <v>589</v>
      </c>
      <c r="H15" s="350" t="s">
        <v>589</v>
      </c>
      <c r="I15" s="350" t="s">
        <v>589</v>
      </c>
    </row>
    <row r="16" spans="1:9" ht="43.5">
      <c r="A16" s="351">
        <v>1.9</v>
      </c>
      <c r="B16" s="352" t="s">
        <v>16</v>
      </c>
      <c r="C16" s="353" t="s">
        <v>17</v>
      </c>
      <c r="D16" s="353" t="s">
        <v>610</v>
      </c>
      <c r="E16" s="353" t="s">
        <v>219</v>
      </c>
      <c r="F16" s="350" t="s">
        <v>589</v>
      </c>
      <c r="G16" s="350" t="s">
        <v>589</v>
      </c>
      <c r="H16" s="350" t="s">
        <v>589</v>
      </c>
      <c r="I16" s="350" t="s">
        <v>589</v>
      </c>
    </row>
    <row r="17" spans="1:9">
      <c r="A17" s="354">
        <v>1.1000000000000001</v>
      </c>
      <c r="B17" s="352" t="s">
        <v>18</v>
      </c>
      <c r="C17" s="353" t="s">
        <v>19</v>
      </c>
      <c r="D17" s="406" t="s">
        <v>606</v>
      </c>
      <c r="E17" s="406" t="s">
        <v>219</v>
      </c>
      <c r="F17" s="393" t="s">
        <v>589</v>
      </c>
      <c r="G17" s="393" t="s">
        <v>589</v>
      </c>
      <c r="H17" s="393" t="s">
        <v>589</v>
      </c>
      <c r="I17" s="393" t="s">
        <v>589</v>
      </c>
    </row>
    <row r="18" spans="1:9">
      <c r="A18" s="351" t="s">
        <v>98</v>
      </c>
      <c r="B18" s="355" t="s">
        <v>369</v>
      </c>
      <c r="C18" s="356" t="s">
        <v>19</v>
      </c>
      <c r="D18" s="407"/>
      <c r="E18" s="407"/>
      <c r="F18" s="394"/>
      <c r="G18" s="394"/>
      <c r="H18" s="394"/>
      <c r="I18" s="394"/>
    </row>
    <row r="19" spans="1:9">
      <c r="A19" s="351" t="s">
        <v>99</v>
      </c>
      <c r="B19" s="357" t="s">
        <v>276</v>
      </c>
      <c r="C19" s="356" t="s">
        <v>19</v>
      </c>
      <c r="D19" s="407"/>
      <c r="E19" s="407"/>
      <c r="F19" s="394"/>
      <c r="G19" s="394"/>
      <c r="H19" s="394"/>
      <c r="I19" s="394"/>
    </row>
    <row r="20" spans="1:9">
      <c r="A20" s="351" t="s">
        <v>426</v>
      </c>
      <c r="B20" s="357" t="s">
        <v>431</v>
      </c>
      <c r="C20" s="356"/>
      <c r="D20" s="407"/>
      <c r="E20" s="407"/>
      <c r="F20" s="395"/>
      <c r="G20" s="395"/>
      <c r="H20" s="395"/>
      <c r="I20" s="395"/>
    </row>
    <row r="21" spans="1:9">
      <c r="A21" s="351">
        <v>1.1100000000000001</v>
      </c>
      <c r="B21" s="352" t="s">
        <v>20</v>
      </c>
      <c r="C21" s="353" t="s">
        <v>8</v>
      </c>
      <c r="D21" s="353" t="s">
        <v>564</v>
      </c>
      <c r="E21" s="353" t="s">
        <v>219</v>
      </c>
      <c r="F21" s="350" t="s">
        <v>589</v>
      </c>
      <c r="G21" s="350" t="s">
        <v>589</v>
      </c>
      <c r="H21" s="350" t="s">
        <v>589</v>
      </c>
      <c r="I21" s="350" t="s">
        <v>589</v>
      </c>
    </row>
    <row r="22" spans="1:9" ht="43.5">
      <c r="A22" s="351">
        <v>1.1200000000000001</v>
      </c>
      <c r="B22" s="352" t="s">
        <v>21</v>
      </c>
      <c r="C22" s="353" t="s">
        <v>22</v>
      </c>
      <c r="D22" s="353" t="s">
        <v>611</v>
      </c>
      <c r="E22" s="353" t="s">
        <v>219</v>
      </c>
      <c r="F22" s="350" t="s">
        <v>589</v>
      </c>
      <c r="G22" s="350" t="s">
        <v>589</v>
      </c>
      <c r="H22" s="350" t="s">
        <v>589</v>
      </c>
      <c r="I22" s="350" t="s">
        <v>589</v>
      </c>
    </row>
    <row r="23" spans="1:9">
      <c r="A23" s="351">
        <v>1.1299999999999999</v>
      </c>
      <c r="B23" s="352" t="s">
        <v>23</v>
      </c>
      <c r="C23" s="353" t="s">
        <v>6</v>
      </c>
      <c r="D23" s="353" t="s">
        <v>606</v>
      </c>
      <c r="E23" s="353" t="s">
        <v>219</v>
      </c>
      <c r="F23" s="350" t="s">
        <v>589</v>
      </c>
      <c r="G23" s="350" t="s">
        <v>589</v>
      </c>
      <c r="H23" s="350" t="s">
        <v>589</v>
      </c>
      <c r="I23" s="350" t="s">
        <v>589</v>
      </c>
    </row>
    <row r="24" spans="1:9">
      <c r="A24" s="351">
        <v>1.1399999999999999</v>
      </c>
      <c r="B24" s="352" t="s">
        <v>93</v>
      </c>
      <c r="C24" s="353"/>
      <c r="D24" s="353" t="s">
        <v>606</v>
      </c>
      <c r="E24" s="353"/>
      <c r="F24" s="350" t="s">
        <v>589</v>
      </c>
      <c r="G24" s="350" t="s">
        <v>589</v>
      </c>
      <c r="H24" s="350" t="s">
        <v>589</v>
      </c>
      <c r="I24" s="350" t="s">
        <v>589</v>
      </c>
    </row>
    <row r="25" spans="1:9">
      <c r="A25" s="95" t="s">
        <v>25</v>
      </c>
      <c r="B25" s="107"/>
      <c r="C25" s="108"/>
      <c r="D25" s="109"/>
      <c r="E25" s="109"/>
      <c r="F25" s="109"/>
      <c r="G25" s="109"/>
      <c r="H25" s="109"/>
      <c r="I25" s="109"/>
    </row>
    <row r="26" spans="1:9">
      <c r="A26" s="132">
        <v>2.1</v>
      </c>
      <c r="B26" s="133" t="s">
        <v>291</v>
      </c>
      <c r="C26" s="403" t="s">
        <v>26</v>
      </c>
      <c r="D26" s="403" t="s">
        <v>612</v>
      </c>
      <c r="E26" s="403" t="s">
        <v>219</v>
      </c>
      <c r="F26" s="415" t="s">
        <v>589</v>
      </c>
      <c r="G26" s="415" t="s">
        <v>589</v>
      </c>
      <c r="H26" s="415" t="s">
        <v>589</v>
      </c>
      <c r="I26" s="415" t="s">
        <v>589</v>
      </c>
    </row>
    <row r="27" spans="1:9">
      <c r="A27" s="341" t="s">
        <v>27</v>
      </c>
      <c r="B27" s="369" t="s">
        <v>293</v>
      </c>
      <c r="C27" s="404"/>
      <c r="D27" s="404"/>
      <c r="E27" s="404"/>
      <c r="F27" s="412"/>
      <c r="G27" s="412"/>
      <c r="H27" s="412"/>
      <c r="I27" s="412"/>
    </row>
    <row r="28" spans="1:9">
      <c r="A28" s="341" t="s">
        <v>29</v>
      </c>
      <c r="B28" s="369" t="s">
        <v>303</v>
      </c>
      <c r="C28" s="404"/>
      <c r="D28" s="404"/>
      <c r="E28" s="404"/>
      <c r="F28" s="412"/>
      <c r="G28" s="412"/>
      <c r="H28" s="412"/>
      <c r="I28" s="412"/>
    </row>
    <row r="29" spans="1:9">
      <c r="A29" s="341" t="s">
        <v>312</v>
      </c>
      <c r="B29" s="369" t="s">
        <v>314</v>
      </c>
      <c r="C29" s="414"/>
      <c r="D29" s="404"/>
      <c r="E29" s="404"/>
      <c r="F29" s="413"/>
      <c r="G29" s="413"/>
      <c r="H29" s="413"/>
      <c r="I29" s="413"/>
    </row>
    <row r="30" spans="1:9">
      <c r="A30" s="341">
        <v>2.2000000000000002</v>
      </c>
      <c r="B30" s="369" t="s">
        <v>439</v>
      </c>
      <c r="C30" s="405" t="s">
        <v>425</v>
      </c>
      <c r="D30" s="405" t="s">
        <v>613</v>
      </c>
      <c r="E30" s="405" t="s">
        <v>219</v>
      </c>
      <c r="F30" s="411"/>
      <c r="G30" s="411"/>
      <c r="H30" s="411"/>
      <c r="I30" s="411" t="s">
        <v>589</v>
      </c>
    </row>
    <row r="31" spans="1:9" ht="21" customHeight="1">
      <c r="A31" s="341" t="s">
        <v>30</v>
      </c>
      <c r="B31" s="369" t="s">
        <v>441</v>
      </c>
      <c r="C31" s="404"/>
      <c r="D31" s="404"/>
      <c r="E31" s="404"/>
      <c r="F31" s="412"/>
      <c r="G31" s="412"/>
      <c r="H31" s="412"/>
      <c r="I31" s="412"/>
    </row>
    <row r="32" spans="1:9">
      <c r="A32" s="341" t="s">
        <v>32</v>
      </c>
      <c r="B32" s="369" t="s">
        <v>442</v>
      </c>
      <c r="C32" s="414"/>
      <c r="D32" s="404"/>
      <c r="E32" s="404"/>
      <c r="F32" s="413"/>
      <c r="G32" s="413"/>
      <c r="H32" s="413"/>
      <c r="I32" s="413"/>
    </row>
    <row r="33" spans="1:9" ht="65.25">
      <c r="A33" s="341">
        <v>2.2999999999999998</v>
      </c>
      <c r="B33" s="371" t="s">
        <v>33</v>
      </c>
      <c r="C33" s="343" t="s">
        <v>26</v>
      </c>
      <c r="D33" s="344" t="s">
        <v>613</v>
      </c>
      <c r="E33" s="344" t="s">
        <v>219</v>
      </c>
      <c r="F33" s="340" t="s">
        <v>589</v>
      </c>
      <c r="G33" s="340" t="s">
        <v>589</v>
      </c>
      <c r="H33" s="340" t="s">
        <v>589</v>
      </c>
      <c r="I33" s="340" t="s">
        <v>589</v>
      </c>
    </row>
    <row r="34" spans="1:9" ht="21.75" customHeight="1">
      <c r="A34" s="336">
        <v>2.4</v>
      </c>
      <c r="B34" s="342" t="s">
        <v>453</v>
      </c>
      <c r="C34" s="405" t="s">
        <v>26</v>
      </c>
      <c r="D34" s="405" t="s">
        <v>613</v>
      </c>
      <c r="E34" s="405" t="s">
        <v>378</v>
      </c>
      <c r="F34" s="411" t="s">
        <v>589</v>
      </c>
      <c r="G34" s="411" t="s">
        <v>589</v>
      </c>
      <c r="H34" s="411" t="s">
        <v>589</v>
      </c>
      <c r="I34" s="411" t="s">
        <v>589</v>
      </c>
    </row>
    <row r="35" spans="1:9">
      <c r="A35" s="341" t="s">
        <v>40</v>
      </c>
      <c r="B35" s="342" t="s">
        <v>454</v>
      </c>
      <c r="C35" s="404"/>
      <c r="D35" s="404"/>
      <c r="E35" s="404"/>
      <c r="F35" s="412"/>
      <c r="G35" s="412"/>
      <c r="H35" s="412"/>
      <c r="I35" s="412"/>
    </row>
    <row r="36" spans="1:9" ht="43.5">
      <c r="A36" s="341" t="s">
        <v>41</v>
      </c>
      <c r="B36" s="342" t="s">
        <v>455</v>
      </c>
      <c r="C36" s="414"/>
      <c r="D36" s="404"/>
      <c r="E36" s="404"/>
      <c r="F36" s="413"/>
      <c r="G36" s="413"/>
      <c r="H36" s="413"/>
      <c r="I36" s="413"/>
    </row>
    <row r="37" spans="1:9">
      <c r="A37" s="341">
        <v>2.5</v>
      </c>
      <c r="B37" s="371" t="s">
        <v>42</v>
      </c>
      <c r="C37" s="343" t="s">
        <v>26</v>
      </c>
      <c r="D37" s="344" t="s">
        <v>606</v>
      </c>
      <c r="E37" s="344" t="s">
        <v>379</v>
      </c>
      <c r="F37" s="340" t="s">
        <v>589</v>
      </c>
      <c r="G37" s="340" t="s">
        <v>589</v>
      </c>
      <c r="H37" s="340" t="s">
        <v>589</v>
      </c>
      <c r="I37" s="340" t="s">
        <v>589</v>
      </c>
    </row>
    <row r="38" spans="1:9">
      <c r="A38" s="359" t="s">
        <v>383</v>
      </c>
      <c r="B38" s="360"/>
      <c r="C38" s="361"/>
      <c r="D38" s="361"/>
      <c r="E38" s="361"/>
      <c r="F38" s="362"/>
      <c r="G38" s="362"/>
      <c r="H38" s="362"/>
      <c r="I38" s="363"/>
    </row>
    <row r="39" spans="1:9">
      <c r="A39" s="351">
        <v>2.6</v>
      </c>
      <c r="B39" s="357" t="s">
        <v>465</v>
      </c>
      <c r="C39" s="358"/>
      <c r="D39" s="364" t="s">
        <v>612</v>
      </c>
      <c r="E39" s="364" t="s">
        <v>219</v>
      </c>
      <c r="F39" s="365"/>
      <c r="G39" s="365"/>
      <c r="H39" s="365"/>
      <c r="I39" s="350" t="s">
        <v>589</v>
      </c>
    </row>
    <row r="40" spans="1:9">
      <c r="A40" s="351">
        <v>2.7</v>
      </c>
      <c r="B40" s="357" t="s">
        <v>469</v>
      </c>
      <c r="C40" s="358" t="s">
        <v>28</v>
      </c>
      <c r="D40" s="408" t="s">
        <v>612</v>
      </c>
      <c r="E40" s="408" t="s">
        <v>219</v>
      </c>
      <c r="F40" s="393" t="s">
        <v>589</v>
      </c>
      <c r="G40" s="393" t="s">
        <v>589</v>
      </c>
      <c r="H40" s="393" t="s">
        <v>589</v>
      </c>
      <c r="I40" s="393" t="s">
        <v>589</v>
      </c>
    </row>
    <row r="41" spans="1:9">
      <c r="A41" s="351"/>
      <c r="B41" s="366" t="s">
        <v>35</v>
      </c>
      <c r="C41" s="367" t="s">
        <v>28</v>
      </c>
      <c r="D41" s="409"/>
      <c r="E41" s="409"/>
      <c r="F41" s="394"/>
      <c r="G41" s="394"/>
      <c r="H41" s="394"/>
      <c r="I41" s="394"/>
    </row>
    <row r="42" spans="1:9" ht="21.75" customHeight="1">
      <c r="A42" s="351"/>
      <c r="B42" s="366" t="s">
        <v>37</v>
      </c>
      <c r="C42" s="367" t="s">
        <v>28</v>
      </c>
      <c r="D42" s="409"/>
      <c r="E42" s="409"/>
      <c r="F42" s="394"/>
      <c r="G42" s="394"/>
      <c r="H42" s="394"/>
      <c r="I42" s="394"/>
    </row>
    <row r="43" spans="1:9">
      <c r="A43" s="351"/>
      <c r="B43" s="366" t="s">
        <v>39</v>
      </c>
      <c r="C43" s="358" t="s">
        <v>28</v>
      </c>
      <c r="D43" s="410"/>
      <c r="E43" s="410"/>
      <c r="F43" s="395"/>
      <c r="G43" s="395"/>
      <c r="H43" s="395"/>
      <c r="I43" s="395"/>
    </row>
    <row r="44" spans="1:9">
      <c r="A44" s="351">
        <v>2.8</v>
      </c>
      <c r="B44" s="357" t="s">
        <v>470</v>
      </c>
      <c r="C44" s="358" t="s">
        <v>471</v>
      </c>
      <c r="D44" s="358" t="s">
        <v>612</v>
      </c>
      <c r="E44" s="358" t="s">
        <v>219</v>
      </c>
      <c r="F44" s="350" t="s">
        <v>589</v>
      </c>
      <c r="G44" s="350" t="s">
        <v>589</v>
      </c>
      <c r="H44" s="350" t="s">
        <v>589</v>
      </c>
      <c r="I44" s="350" t="s">
        <v>589</v>
      </c>
    </row>
    <row r="45" spans="1:9">
      <c r="A45" s="351">
        <v>2.9</v>
      </c>
      <c r="B45" s="357" t="s">
        <v>472</v>
      </c>
      <c r="C45" s="358" t="s">
        <v>473</v>
      </c>
      <c r="D45" s="408" t="s">
        <v>612</v>
      </c>
      <c r="E45" s="408" t="s">
        <v>219</v>
      </c>
      <c r="F45" s="393" t="s">
        <v>589</v>
      </c>
      <c r="G45" s="393" t="s">
        <v>589</v>
      </c>
      <c r="H45" s="393" t="s">
        <v>589</v>
      </c>
      <c r="I45" s="393" t="s">
        <v>589</v>
      </c>
    </row>
    <row r="46" spans="1:9">
      <c r="A46" s="351"/>
      <c r="B46" s="366" t="s">
        <v>475</v>
      </c>
      <c r="C46" s="367" t="s">
        <v>473</v>
      </c>
      <c r="D46" s="409"/>
      <c r="E46" s="409"/>
      <c r="F46" s="394"/>
      <c r="G46" s="394"/>
      <c r="H46" s="394"/>
      <c r="I46" s="394"/>
    </row>
    <row r="47" spans="1:9">
      <c r="A47" s="351"/>
      <c r="B47" s="366" t="s">
        <v>476</v>
      </c>
      <c r="C47" s="367" t="s">
        <v>473</v>
      </c>
      <c r="D47" s="410"/>
      <c r="E47" s="410"/>
      <c r="F47" s="395"/>
      <c r="G47" s="395"/>
      <c r="H47" s="395"/>
      <c r="I47" s="395"/>
    </row>
    <row r="48" spans="1:9" ht="37.5">
      <c r="A48" s="354">
        <v>2.1</v>
      </c>
      <c r="B48" s="357" t="s">
        <v>474</v>
      </c>
      <c r="C48" s="358" t="s">
        <v>6</v>
      </c>
      <c r="D48" s="368" t="s">
        <v>614</v>
      </c>
      <c r="E48" s="358" t="s">
        <v>219</v>
      </c>
      <c r="F48" s="350" t="s">
        <v>589</v>
      </c>
      <c r="G48" s="350" t="s">
        <v>589</v>
      </c>
      <c r="H48" s="350" t="s">
        <v>589</v>
      </c>
      <c r="I48" s="350" t="s">
        <v>589</v>
      </c>
    </row>
    <row r="49" spans="1:9">
      <c r="A49" s="359" t="s">
        <v>45</v>
      </c>
      <c r="B49" s="360"/>
      <c r="C49" s="361"/>
      <c r="D49" s="361"/>
      <c r="E49" s="361"/>
      <c r="F49" s="362"/>
      <c r="G49" s="362"/>
      <c r="H49" s="362"/>
      <c r="I49" s="363"/>
    </row>
    <row r="50" spans="1:9">
      <c r="A50" s="351">
        <v>2.11</v>
      </c>
      <c r="B50" s="372" t="s">
        <v>46</v>
      </c>
      <c r="C50" s="372"/>
      <c r="D50" s="372"/>
      <c r="E50" s="372"/>
      <c r="F50" s="372"/>
      <c r="G50" s="372"/>
      <c r="H50" s="372"/>
      <c r="I50" s="372"/>
    </row>
    <row r="51" spans="1:9" ht="43.5">
      <c r="A51" s="351" t="s">
        <v>482</v>
      </c>
      <c r="B51" s="357" t="s">
        <v>483</v>
      </c>
      <c r="C51" s="358" t="s">
        <v>6</v>
      </c>
      <c r="D51" s="373" t="s">
        <v>612</v>
      </c>
      <c r="E51" s="373" t="s">
        <v>219</v>
      </c>
      <c r="F51" s="350" t="s">
        <v>589</v>
      </c>
      <c r="G51" s="350" t="s">
        <v>589</v>
      </c>
      <c r="H51" s="350" t="s">
        <v>589</v>
      </c>
      <c r="I51" s="350" t="s">
        <v>589</v>
      </c>
    </row>
    <row r="52" spans="1:9" ht="43.5">
      <c r="A52" s="351" t="s">
        <v>489</v>
      </c>
      <c r="B52" s="357" t="s">
        <v>486</v>
      </c>
      <c r="C52" s="358" t="s">
        <v>6</v>
      </c>
      <c r="D52" s="373" t="s">
        <v>612</v>
      </c>
      <c r="E52" s="373" t="s">
        <v>219</v>
      </c>
      <c r="F52" s="350" t="s">
        <v>589</v>
      </c>
      <c r="G52" s="350" t="s">
        <v>589</v>
      </c>
      <c r="H52" s="350" t="s">
        <v>589</v>
      </c>
      <c r="I52" s="350" t="s">
        <v>589</v>
      </c>
    </row>
    <row r="53" spans="1:9" ht="43.5">
      <c r="A53" s="351" t="s">
        <v>494</v>
      </c>
      <c r="B53" s="357" t="s">
        <v>490</v>
      </c>
      <c r="C53" s="358" t="s">
        <v>6</v>
      </c>
      <c r="D53" s="373" t="s">
        <v>612</v>
      </c>
      <c r="E53" s="373" t="s">
        <v>219</v>
      </c>
      <c r="F53" s="350" t="s">
        <v>589</v>
      </c>
      <c r="G53" s="350" t="s">
        <v>589</v>
      </c>
      <c r="H53" s="350" t="s">
        <v>589</v>
      </c>
      <c r="I53" s="350" t="s">
        <v>589</v>
      </c>
    </row>
    <row r="54" spans="1:9" ht="43.5">
      <c r="A54" s="351" t="s">
        <v>500</v>
      </c>
      <c r="B54" s="357" t="s">
        <v>495</v>
      </c>
      <c r="C54" s="358" t="s">
        <v>6</v>
      </c>
      <c r="D54" s="373" t="s">
        <v>612</v>
      </c>
      <c r="E54" s="373" t="s">
        <v>219</v>
      </c>
      <c r="F54" s="350" t="s">
        <v>589</v>
      </c>
      <c r="G54" s="350" t="s">
        <v>589</v>
      </c>
      <c r="H54" s="350" t="s">
        <v>589</v>
      </c>
      <c r="I54" s="350" t="s">
        <v>589</v>
      </c>
    </row>
    <row r="55" spans="1:9" ht="43.5">
      <c r="A55" s="351" t="s">
        <v>499</v>
      </c>
      <c r="B55" s="357" t="s">
        <v>498</v>
      </c>
      <c r="C55" s="358" t="s">
        <v>6</v>
      </c>
      <c r="D55" s="373" t="s">
        <v>612</v>
      </c>
      <c r="E55" s="373" t="s">
        <v>219</v>
      </c>
      <c r="F55" s="350" t="s">
        <v>589</v>
      </c>
      <c r="G55" s="350" t="s">
        <v>589</v>
      </c>
      <c r="H55" s="350" t="s">
        <v>589</v>
      </c>
      <c r="I55" s="350" t="s">
        <v>589</v>
      </c>
    </row>
    <row r="56" spans="1:9">
      <c r="A56" s="95" t="s">
        <v>47</v>
      </c>
      <c r="B56" s="107"/>
      <c r="C56" s="108"/>
      <c r="D56" s="109"/>
      <c r="E56" s="109"/>
      <c r="F56" s="109"/>
      <c r="G56" s="109"/>
      <c r="H56" s="109"/>
      <c r="I56" s="109"/>
    </row>
    <row r="57" spans="1:9">
      <c r="A57" s="341">
        <v>3.1</v>
      </c>
      <c r="B57" s="371" t="s">
        <v>48</v>
      </c>
      <c r="C57" s="374" t="s">
        <v>26</v>
      </c>
      <c r="D57" s="375" t="s">
        <v>606</v>
      </c>
      <c r="E57" s="375" t="s">
        <v>219</v>
      </c>
      <c r="F57" s="340" t="s">
        <v>589</v>
      </c>
      <c r="G57" s="340" t="s">
        <v>589</v>
      </c>
      <c r="H57" s="340" t="s">
        <v>589</v>
      </c>
      <c r="I57" s="340" t="s">
        <v>589</v>
      </c>
    </row>
    <row r="58" spans="1:9">
      <c r="A58" s="341">
        <v>3.2</v>
      </c>
      <c r="B58" s="371" t="s">
        <v>50</v>
      </c>
      <c r="C58" s="374" t="s">
        <v>5</v>
      </c>
      <c r="D58" s="376" t="s">
        <v>606</v>
      </c>
      <c r="E58" s="376" t="s">
        <v>219</v>
      </c>
      <c r="F58" s="340" t="s">
        <v>589</v>
      </c>
      <c r="G58" s="340" t="s">
        <v>589</v>
      </c>
      <c r="H58" s="340" t="s">
        <v>589</v>
      </c>
      <c r="I58" s="340" t="s">
        <v>589</v>
      </c>
    </row>
    <row r="59" spans="1:9" ht="43.5">
      <c r="A59" s="341">
        <v>3.3</v>
      </c>
      <c r="B59" s="342" t="s">
        <v>111</v>
      </c>
      <c r="C59" s="374" t="s">
        <v>12</v>
      </c>
      <c r="D59" s="376" t="s">
        <v>606</v>
      </c>
      <c r="E59" s="376" t="s">
        <v>219</v>
      </c>
      <c r="F59" s="340" t="s">
        <v>589</v>
      </c>
      <c r="G59" s="340" t="s">
        <v>589</v>
      </c>
      <c r="H59" s="340" t="s">
        <v>589</v>
      </c>
      <c r="I59" s="340" t="s">
        <v>589</v>
      </c>
    </row>
    <row r="60" spans="1:9">
      <c r="A60" s="341">
        <v>3.4</v>
      </c>
      <c r="B60" s="342" t="s">
        <v>51</v>
      </c>
      <c r="C60" s="374" t="s">
        <v>52</v>
      </c>
      <c r="D60" s="376" t="s">
        <v>606</v>
      </c>
      <c r="E60" s="376" t="s">
        <v>219</v>
      </c>
      <c r="F60" s="340" t="s">
        <v>589</v>
      </c>
      <c r="G60" s="340" t="s">
        <v>589</v>
      </c>
      <c r="H60" s="340" t="s">
        <v>589</v>
      </c>
      <c r="I60" s="340" t="s">
        <v>589</v>
      </c>
    </row>
    <row r="61" spans="1:9" ht="43.5">
      <c r="A61" s="341">
        <v>3.5</v>
      </c>
      <c r="B61" s="342" t="s">
        <v>361</v>
      </c>
      <c r="C61" s="374" t="s">
        <v>55</v>
      </c>
      <c r="D61" s="376" t="s">
        <v>606</v>
      </c>
      <c r="E61" s="376" t="s">
        <v>219</v>
      </c>
      <c r="F61" s="340" t="s">
        <v>589</v>
      </c>
      <c r="G61" s="340" t="s">
        <v>589</v>
      </c>
      <c r="H61" s="340" t="s">
        <v>589</v>
      </c>
      <c r="I61" s="340" t="s">
        <v>589</v>
      </c>
    </row>
    <row r="62" spans="1:9">
      <c r="A62" s="359" t="s">
        <v>56</v>
      </c>
      <c r="B62" s="360"/>
      <c r="C62" s="361"/>
      <c r="D62" s="361"/>
      <c r="E62" s="361"/>
      <c r="F62" s="362"/>
      <c r="G62" s="362"/>
      <c r="H62" s="362"/>
      <c r="I62" s="363"/>
    </row>
    <row r="63" spans="1:9">
      <c r="A63" s="351">
        <v>3.6</v>
      </c>
      <c r="B63" s="372" t="s">
        <v>554</v>
      </c>
      <c r="C63" s="364" t="s">
        <v>57</v>
      </c>
      <c r="D63" s="364" t="s">
        <v>606</v>
      </c>
      <c r="E63" s="364" t="s">
        <v>584</v>
      </c>
      <c r="F63" s="350" t="s">
        <v>589</v>
      </c>
      <c r="G63" s="350" t="s">
        <v>589</v>
      </c>
      <c r="H63" s="350" t="s">
        <v>589</v>
      </c>
      <c r="I63" s="350" t="s">
        <v>589</v>
      </c>
    </row>
    <row r="64" spans="1:9">
      <c r="A64" s="95" t="s">
        <v>58</v>
      </c>
      <c r="B64" s="107"/>
      <c r="C64" s="108"/>
      <c r="D64" s="109"/>
      <c r="E64" s="109"/>
      <c r="F64" s="109"/>
      <c r="G64" s="109"/>
      <c r="H64" s="109"/>
      <c r="I64" s="109"/>
    </row>
    <row r="65" spans="1:9">
      <c r="A65" s="341">
        <v>4.0999999999999996</v>
      </c>
      <c r="B65" s="371" t="s">
        <v>59</v>
      </c>
      <c r="C65" s="343" t="s">
        <v>420</v>
      </c>
      <c r="D65" s="375" t="s">
        <v>606</v>
      </c>
      <c r="E65" s="339" t="s">
        <v>380</v>
      </c>
      <c r="F65" s="370"/>
      <c r="G65" s="370"/>
      <c r="H65" s="370"/>
      <c r="I65" s="340" t="s">
        <v>589</v>
      </c>
    </row>
    <row r="66" spans="1:9">
      <c r="A66" s="341">
        <v>4.2</v>
      </c>
      <c r="B66" s="371" t="s">
        <v>72</v>
      </c>
      <c r="C66" s="374" t="s">
        <v>5</v>
      </c>
      <c r="D66" s="376" t="s">
        <v>606</v>
      </c>
      <c r="E66" s="376" t="s">
        <v>219</v>
      </c>
      <c r="F66" s="340" t="s">
        <v>589</v>
      </c>
      <c r="G66" s="340" t="s">
        <v>589</v>
      </c>
      <c r="H66" s="340" t="s">
        <v>589</v>
      </c>
      <c r="I66" s="340" t="s">
        <v>589</v>
      </c>
    </row>
    <row r="67" spans="1:9">
      <c r="A67" s="341">
        <v>4.3</v>
      </c>
      <c r="B67" s="371" t="s">
        <v>60</v>
      </c>
      <c r="C67" s="374" t="s">
        <v>26</v>
      </c>
      <c r="D67" s="376" t="s">
        <v>606</v>
      </c>
      <c r="E67" s="376" t="s">
        <v>219</v>
      </c>
      <c r="F67" s="340" t="s">
        <v>589</v>
      </c>
      <c r="G67" s="340" t="s">
        <v>589</v>
      </c>
      <c r="H67" s="340" t="s">
        <v>589</v>
      </c>
      <c r="I67" s="340" t="s">
        <v>589</v>
      </c>
    </row>
    <row r="68" spans="1:9">
      <c r="A68" s="341" t="s">
        <v>64</v>
      </c>
      <c r="B68" s="377" t="s">
        <v>65</v>
      </c>
      <c r="C68" s="343" t="s">
        <v>425</v>
      </c>
      <c r="D68" s="343" t="s">
        <v>606</v>
      </c>
      <c r="E68" s="343" t="s">
        <v>219</v>
      </c>
      <c r="F68" s="370"/>
      <c r="G68" s="370"/>
      <c r="H68" s="370"/>
      <c r="I68" s="340" t="s">
        <v>589</v>
      </c>
    </row>
    <row r="69" spans="1:9">
      <c r="A69" s="341">
        <v>4.5</v>
      </c>
      <c r="B69" s="371" t="s">
        <v>66</v>
      </c>
      <c r="C69" s="374" t="s">
        <v>26</v>
      </c>
      <c r="D69" s="376" t="s">
        <v>606</v>
      </c>
      <c r="E69" s="376" t="s">
        <v>381</v>
      </c>
      <c r="F69" s="378"/>
      <c r="G69" s="340" t="s">
        <v>589</v>
      </c>
      <c r="H69" s="378"/>
      <c r="I69" s="340" t="s">
        <v>589</v>
      </c>
    </row>
    <row r="70" spans="1:9">
      <c r="A70" s="341">
        <v>4.5999999999999996</v>
      </c>
      <c r="B70" s="371" t="s">
        <v>67</v>
      </c>
      <c r="C70" s="374" t="s">
        <v>31</v>
      </c>
      <c r="D70" s="374" t="s">
        <v>606</v>
      </c>
      <c r="E70" s="374" t="s">
        <v>568</v>
      </c>
      <c r="F70" s="378"/>
      <c r="G70" s="378"/>
      <c r="H70" s="378"/>
      <c r="I70" s="340" t="s">
        <v>589</v>
      </c>
    </row>
    <row r="71" spans="1:9">
      <c r="A71" s="341">
        <v>4.7</v>
      </c>
      <c r="B71" s="371" t="s">
        <v>68</v>
      </c>
      <c r="C71" s="343" t="s">
        <v>425</v>
      </c>
      <c r="D71" s="379" t="s">
        <v>606</v>
      </c>
      <c r="E71" s="379" t="s">
        <v>382</v>
      </c>
      <c r="F71" s="370"/>
      <c r="G71" s="370"/>
      <c r="H71" s="370"/>
      <c r="I71" s="340" t="s">
        <v>589</v>
      </c>
    </row>
    <row r="72" spans="1:9">
      <c r="A72" s="359" t="s">
        <v>45</v>
      </c>
      <c r="B72" s="360"/>
      <c r="C72" s="361"/>
      <c r="D72" s="361"/>
      <c r="E72" s="361"/>
      <c r="F72" s="362"/>
      <c r="G72" s="362"/>
      <c r="H72" s="362"/>
      <c r="I72" s="363"/>
    </row>
    <row r="73" spans="1:9">
      <c r="A73" s="351">
        <v>4.8</v>
      </c>
      <c r="B73" s="372" t="s">
        <v>567</v>
      </c>
      <c r="C73" s="364" t="s">
        <v>6</v>
      </c>
      <c r="D73" s="364" t="s">
        <v>606</v>
      </c>
      <c r="E73" s="364" t="s">
        <v>219</v>
      </c>
      <c r="F73" s="350" t="s">
        <v>589</v>
      </c>
      <c r="G73" s="350" t="s">
        <v>589</v>
      </c>
      <c r="H73" s="350" t="s">
        <v>589</v>
      </c>
      <c r="I73" s="350" t="s">
        <v>589</v>
      </c>
    </row>
    <row r="74" spans="1:9">
      <c r="A74" s="359" t="s">
        <v>578</v>
      </c>
      <c r="B74" s="360"/>
      <c r="C74" s="361"/>
      <c r="D74" s="361"/>
      <c r="E74" s="361"/>
      <c r="F74" s="362"/>
      <c r="G74" s="362"/>
      <c r="H74" s="362"/>
      <c r="I74" s="363"/>
    </row>
    <row r="75" spans="1:9" ht="65.25">
      <c r="A75" s="380">
        <v>4.9000000000000004</v>
      </c>
      <c r="B75" s="381" t="s">
        <v>569</v>
      </c>
      <c r="C75" s="382" t="s">
        <v>28</v>
      </c>
      <c r="D75" s="384" t="s">
        <v>615</v>
      </c>
      <c r="E75" s="382" t="s">
        <v>219</v>
      </c>
      <c r="F75" s="383"/>
      <c r="G75" s="383"/>
      <c r="H75" s="383"/>
      <c r="I75" s="383" t="s">
        <v>589</v>
      </c>
    </row>
  </sheetData>
  <protectedRanges>
    <protectedRange sqref="I74" name="Range4"/>
  </protectedRanges>
  <mergeCells count="48">
    <mergeCell ref="F34:F36"/>
    <mergeCell ref="G34:G36"/>
    <mergeCell ref="H34:H36"/>
    <mergeCell ref="I34:I36"/>
    <mergeCell ref="C26:C29"/>
    <mergeCell ref="C30:C32"/>
    <mergeCell ref="C34:C36"/>
    <mergeCell ref="F26:F29"/>
    <mergeCell ref="G26:G29"/>
    <mergeCell ref="H26:H29"/>
    <mergeCell ref="I26:I29"/>
    <mergeCell ref="I30:I32"/>
    <mergeCell ref="F30:F32"/>
    <mergeCell ref="G30:G32"/>
    <mergeCell ref="H30:H32"/>
    <mergeCell ref="D26:D29"/>
    <mergeCell ref="F40:F43"/>
    <mergeCell ref="G40:G43"/>
    <mergeCell ref="H40:H43"/>
    <mergeCell ref="I40:I43"/>
    <mergeCell ref="F45:F47"/>
    <mergeCell ref="G45:G47"/>
    <mergeCell ref="H45:H47"/>
    <mergeCell ref="I45:I47"/>
    <mergeCell ref="D45:D47"/>
    <mergeCell ref="E45:E47"/>
    <mergeCell ref="D34:D36"/>
    <mergeCell ref="E34:E36"/>
    <mergeCell ref="D40:D43"/>
    <mergeCell ref="E40:E43"/>
    <mergeCell ref="E26:E29"/>
    <mergeCell ref="D30:D32"/>
    <mergeCell ref="E30:E32"/>
    <mergeCell ref="D17:D20"/>
    <mergeCell ref="E17:E20"/>
    <mergeCell ref="I17:I20"/>
    <mergeCell ref="A2:I2"/>
    <mergeCell ref="A4:B5"/>
    <mergeCell ref="C4:C5"/>
    <mergeCell ref="D4:D5"/>
    <mergeCell ref="E4:E5"/>
    <mergeCell ref="F4:F5"/>
    <mergeCell ref="G4:G5"/>
    <mergeCell ref="H4:H5"/>
    <mergeCell ref="I4:I5"/>
    <mergeCell ref="F17:F20"/>
    <mergeCell ref="G17:G20"/>
    <mergeCell ref="H17:H20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verticalDpi="1200" r:id="rId1"/>
  <headerFooter>
    <oddFooter>&amp;C&amp;P</oddFooter>
  </headerFooter>
  <rowBreaks count="2" manualBreakCount="2">
    <brk id="33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3"/>
  <sheetViews>
    <sheetView zoomScale="80" zoomScaleNormal="80" workbookViewId="0">
      <selection activeCell="C58" sqref="C58"/>
    </sheetView>
  </sheetViews>
  <sheetFormatPr defaultColWidth="9.09765625" defaultRowHeight="21.75"/>
  <cols>
    <col min="1" max="1" width="7.8984375" style="32" customWidth="1"/>
    <col min="2" max="2" width="10.59765625" style="33" customWidth="1"/>
    <col min="3" max="3" width="82.8984375" style="34" customWidth="1"/>
    <col min="4" max="4" width="17" style="35" customWidth="1"/>
    <col min="5" max="5" width="23.8984375" style="35" customWidth="1"/>
    <col min="6" max="6" width="18" style="35" customWidth="1"/>
    <col min="7" max="16384" width="9.09765625" style="37"/>
  </cols>
  <sheetData>
    <row r="1" spans="1:6" ht="24">
      <c r="F1" s="36" t="s">
        <v>232</v>
      </c>
    </row>
    <row r="2" spans="1:6" ht="27.75">
      <c r="A2" s="416" t="s">
        <v>616</v>
      </c>
      <c r="B2" s="416"/>
      <c r="C2" s="416"/>
      <c r="D2" s="416"/>
      <c r="E2" s="416"/>
      <c r="F2" s="416"/>
    </row>
    <row r="3" spans="1:6" ht="27.75">
      <c r="A3" s="38"/>
      <c r="B3" s="39" t="s">
        <v>219</v>
      </c>
      <c r="C3" s="40"/>
      <c r="D3" s="73"/>
      <c r="E3" s="73"/>
      <c r="F3" s="40"/>
    </row>
    <row r="5" spans="1:6" ht="43.5" customHeight="1">
      <c r="A5" s="397" t="s">
        <v>0</v>
      </c>
      <c r="B5" s="397"/>
      <c r="C5" s="397"/>
      <c r="D5" s="397" t="s">
        <v>1</v>
      </c>
      <c r="E5" s="401" t="s">
        <v>628</v>
      </c>
      <c r="F5" s="399" t="s">
        <v>221</v>
      </c>
    </row>
    <row r="6" spans="1:6">
      <c r="A6" s="398"/>
      <c r="B6" s="398"/>
      <c r="C6" s="398"/>
      <c r="D6" s="398"/>
      <c r="E6" s="402"/>
      <c r="F6" s="400"/>
    </row>
    <row r="7" spans="1:6" s="42" customFormat="1">
      <c r="A7" s="95" t="s">
        <v>2</v>
      </c>
      <c r="B7" s="106"/>
      <c r="C7" s="107"/>
      <c r="D7" s="108"/>
      <c r="E7" s="109"/>
      <c r="F7" s="109"/>
    </row>
    <row r="8" spans="1:6" s="42" customFormat="1">
      <c r="A8" s="110">
        <v>1.1000000000000001</v>
      </c>
      <c r="B8" s="111" t="s">
        <v>100</v>
      </c>
      <c r="C8" s="85" t="s">
        <v>3</v>
      </c>
      <c r="D8" s="30" t="s">
        <v>4</v>
      </c>
      <c r="E8" s="156"/>
      <c r="F8" s="43"/>
    </row>
    <row r="9" spans="1:6" s="42" customFormat="1" ht="21.75" customHeight="1">
      <c r="A9" s="110"/>
      <c r="B9" s="101" t="s">
        <v>101</v>
      </c>
      <c r="C9" s="112" t="s">
        <v>289</v>
      </c>
      <c r="D9" s="31" t="s">
        <v>5</v>
      </c>
      <c r="E9" s="46"/>
      <c r="F9" s="417" t="s">
        <v>222</v>
      </c>
    </row>
    <row r="10" spans="1:6" s="42" customFormat="1">
      <c r="A10" s="110"/>
      <c r="B10" s="101" t="s">
        <v>102</v>
      </c>
      <c r="C10" s="113" t="s">
        <v>73</v>
      </c>
      <c r="D10" s="114" t="s">
        <v>5</v>
      </c>
      <c r="E10" s="46"/>
      <c r="F10" s="418"/>
    </row>
    <row r="11" spans="1:6" s="42" customFormat="1">
      <c r="A11" s="110"/>
      <c r="B11" s="101" t="s">
        <v>103</v>
      </c>
      <c r="C11" s="113" t="s">
        <v>74</v>
      </c>
      <c r="D11" s="114" t="s">
        <v>5</v>
      </c>
      <c r="E11" s="46"/>
      <c r="F11" s="418"/>
    </row>
    <row r="12" spans="1:6" s="42" customFormat="1">
      <c r="A12" s="110"/>
      <c r="B12" s="101" t="s">
        <v>104</v>
      </c>
      <c r="C12" s="113" t="s">
        <v>75</v>
      </c>
      <c r="D12" s="114" t="s">
        <v>5</v>
      </c>
      <c r="E12" s="46"/>
      <c r="F12" s="418"/>
    </row>
    <row r="13" spans="1:6" s="42" customFormat="1">
      <c r="A13" s="110"/>
      <c r="B13" s="101" t="s">
        <v>105</v>
      </c>
      <c r="C13" s="113" t="s">
        <v>76</v>
      </c>
      <c r="D13" s="114" t="s">
        <v>5</v>
      </c>
      <c r="E13" s="46"/>
      <c r="F13" s="418"/>
    </row>
    <row r="14" spans="1:6" s="42" customFormat="1">
      <c r="A14" s="110"/>
      <c r="B14" s="101" t="s">
        <v>106</v>
      </c>
      <c r="C14" s="113" t="s">
        <v>77</v>
      </c>
      <c r="D14" s="114" t="s">
        <v>5</v>
      </c>
      <c r="E14" s="46"/>
      <c r="F14" s="418"/>
    </row>
    <row r="15" spans="1:6" s="42" customFormat="1">
      <c r="A15" s="110"/>
      <c r="B15" s="101" t="s">
        <v>107</v>
      </c>
      <c r="C15" s="113" t="s">
        <v>78</v>
      </c>
      <c r="D15" s="114" t="s">
        <v>5</v>
      </c>
      <c r="E15" s="46"/>
      <c r="F15" s="419"/>
    </row>
    <row r="16" spans="1:6" s="42" customFormat="1">
      <c r="A16" s="110"/>
      <c r="B16" s="101" t="s">
        <v>108</v>
      </c>
      <c r="C16" s="112" t="s">
        <v>290</v>
      </c>
      <c r="D16" s="31" t="s">
        <v>6</v>
      </c>
      <c r="E16" s="46"/>
      <c r="F16" s="45"/>
    </row>
    <row r="17" spans="1:6" s="42" customFormat="1">
      <c r="A17" s="110"/>
      <c r="B17" s="101" t="s">
        <v>109</v>
      </c>
      <c r="C17" s="113" t="s">
        <v>79</v>
      </c>
      <c r="D17" s="114" t="s">
        <v>6</v>
      </c>
      <c r="E17" s="46"/>
      <c r="F17" s="45"/>
    </row>
    <row r="18" spans="1:6" s="42" customFormat="1">
      <c r="A18" s="110"/>
      <c r="B18" s="101" t="s">
        <v>110</v>
      </c>
      <c r="C18" s="113" t="s">
        <v>80</v>
      </c>
      <c r="D18" s="114" t="s">
        <v>6</v>
      </c>
      <c r="E18" s="46"/>
      <c r="F18" s="45"/>
    </row>
    <row r="19" spans="1:6" s="42" customFormat="1">
      <c r="A19" s="115" t="s">
        <v>69</v>
      </c>
      <c r="B19" s="115"/>
      <c r="C19" s="86"/>
      <c r="D19" s="114"/>
      <c r="E19" s="46"/>
      <c r="F19" s="45"/>
    </row>
    <row r="20" spans="1:6" s="42" customFormat="1">
      <c r="A20" s="116">
        <v>1.2</v>
      </c>
      <c r="B20" s="101" t="s">
        <v>112</v>
      </c>
      <c r="C20" s="87" t="s">
        <v>7</v>
      </c>
      <c r="D20" s="31" t="s">
        <v>371</v>
      </c>
      <c r="E20" s="29"/>
      <c r="F20" s="47"/>
    </row>
    <row r="21" spans="1:6" s="42" customFormat="1">
      <c r="A21" s="116"/>
      <c r="B21" s="101" t="s">
        <v>113</v>
      </c>
      <c r="C21" s="113" t="s">
        <v>81</v>
      </c>
      <c r="D21" s="114" t="s">
        <v>8</v>
      </c>
      <c r="E21" s="46"/>
      <c r="F21" s="74"/>
    </row>
    <row r="22" spans="1:6" s="42" customFormat="1">
      <c r="A22" s="116"/>
      <c r="B22" s="101" t="s">
        <v>287</v>
      </c>
      <c r="C22" s="112" t="s">
        <v>387</v>
      </c>
      <c r="D22" s="114" t="s">
        <v>6</v>
      </c>
      <c r="E22" s="46"/>
      <c r="F22" s="74"/>
    </row>
    <row r="23" spans="1:6" s="42" customFormat="1">
      <c r="A23" s="116"/>
      <c r="B23" s="101" t="s">
        <v>385</v>
      </c>
      <c r="C23" s="113" t="s">
        <v>388</v>
      </c>
      <c r="D23" s="114" t="s">
        <v>6</v>
      </c>
      <c r="E23" s="46"/>
      <c r="F23" s="74"/>
    </row>
    <row r="24" spans="1:6" s="42" customFormat="1">
      <c r="A24" s="116"/>
      <c r="B24" s="101" t="s">
        <v>386</v>
      </c>
      <c r="C24" s="113" t="s">
        <v>389</v>
      </c>
      <c r="D24" s="114" t="s">
        <v>6</v>
      </c>
      <c r="E24" s="46"/>
      <c r="F24" s="74"/>
    </row>
    <row r="25" spans="1:6" s="42" customFormat="1">
      <c r="A25" s="116">
        <v>1.3</v>
      </c>
      <c r="B25" s="101" t="s">
        <v>114</v>
      </c>
      <c r="C25" s="87" t="s">
        <v>592</v>
      </c>
      <c r="D25" s="31" t="s">
        <v>372</v>
      </c>
      <c r="E25" s="29"/>
      <c r="F25" s="47"/>
    </row>
    <row r="26" spans="1:6" s="42" customFormat="1">
      <c r="A26" s="116"/>
      <c r="B26" s="101" t="s">
        <v>115</v>
      </c>
      <c r="C26" s="113" t="s">
        <v>82</v>
      </c>
      <c r="D26" s="114" t="s">
        <v>10</v>
      </c>
      <c r="E26" s="46"/>
      <c r="F26" s="45"/>
    </row>
    <row r="27" spans="1:6" s="42" customFormat="1">
      <c r="A27" s="116"/>
      <c r="B27" s="101" t="s">
        <v>116</v>
      </c>
      <c r="C27" s="113" t="s">
        <v>83</v>
      </c>
      <c r="D27" s="114" t="s">
        <v>8</v>
      </c>
      <c r="E27" s="46"/>
      <c r="F27" s="45"/>
    </row>
    <row r="28" spans="1:6" s="42" customFormat="1">
      <c r="A28" s="116">
        <v>1.4</v>
      </c>
      <c r="B28" s="101" t="s">
        <v>117</v>
      </c>
      <c r="C28" s="87" t="s">
        <v>11</v>
      </c>
      <c r="D28" s="31" t="s">
        <v>12</v>
      </c>
      <c r="E28" s="29"/>
      <c r="F28" s="47"/>
    </row>
    <row r="29" spans="1:6" s="42" customFormat="1">
      <c r="A29" s="116"/>
      <c r="B29" s="101" t="s">
        <v>118</v>
      </c>
      <c r="C29" s="113" t="s">
        <v>273</v>
      </c>
      <c r="D29" s="114" t="s">
        <v>12</v>
      </c>
      <c r="E29" s="46"/>
      <c r="F29" s="45"/>
    </row>
    <row r="30" spans="1:6" s="42" customFormat="1" ht="21.75" customHeight="1">
      <c r="A30" s="116"/>
      <c r="B30" s="101" t="s">
        <v>119</v>
      </c>
      <c r="C30" s="113" t="s">
        <v>274</v>
      </c>
      <c r="D30" s="114" t="s">
        <v>12</v>
      </c>
      <c r="E30" s="46"/>
      <c r="F30" s="45"/>
    </row>
    <row r="31" spans="1:6" s="42" customFormat="1">
      <c r="A31" s="116"/>
      <c r="B31" s="101" t="s">
        <v>120</v>
      </c>
      <c r="C31" s="113" t="s">
        <v>275</v>
      </c>
      <c r="D31" s="114" t="s">
        <v>12</v>
      </c>
      <c r="E31" s="46"/>
      <c r="F31" s="45"/>
    </row>
    <row r="32" spans="1:6" s="42" customFormat="1">
      <c r="A32" s="115" t="s">
        <v>70</v>
      </c>
      <c r="B32" s="115"/>
      <c r="C32" s="86"/>
      <c r="D32" s="114"/>
      <c r="E32" s="46"/>
      <c r="F32" s="45"/>
    </row>
    <row r="33" spans="1:6" s="42" customFormat="1">
      <c r="A33" s="116">
        <v>1.5</v>
      </c>
      <c r="B33" s="101" t="s">
        <v>121</v>
      </c>
      <c r="C33" s="87" t="s">
        <v>13</v>
      </c>
      <c r="D33" s="31" t="s">
        <v>425</v>
      </c>
      <c r="E33" s="29"/>
      <c r="F33" s="47"/>
    </row>
    <row r="34" spans="1:6" s="42" customFormat="1">
      <c r="A34" s="116">
        <v>1.6</v>
      </c>
      <c r="B34" s="101" t="s">
        <v>122</v>
      </c>
      <c r="C34" s="87" t="s">
        <v>370</v>
      </c>
      <c r="D34" s="117"/>
      <c r="E34" s="75" t="s">
        <v>375</v>
      </c>
      <c r="F34" s="76"/>
    </row>
    <row r="35" spans="1:6" s="42" customFormat="1">
      <c r="A35" s="104" t="s">
        <v>14</v>
      </c>
      <c r="B35" s="104"/>
      <c r="C35" s="89"/>
      <c r="D35" s="118"/>
      <c r="E35" s="50"/>
      <c r="F35" s="49"/>
    </row>
    <row r="36" spans="1:6" s="42" customFormat="1" ht="43.5">
      <c r="A36" s="119">
        <v>1.7</v>
      </c>
      <c r="B36" s="97" t="s">
        <v>123</v>
      </c>
      <c r="C36" s="90" t="s">
        <v>376</v>
      </c>
      <c r="D36" s="120" t="s">
        <v>5</v>
      </c>
      <c r="E36" s="77"/>
      <c r="F36" s="77" t="s">
        <v>374</v>
      </c>
    </row>
    <row r="37" spans="1:6" s="42" customFormat="1">
      <c r="A37" s="121" t="s">
        <v>71</v>
      </c>
      <c r="B37" s="122"/>
      <c r="C37" s="91"/>
      <c r="D37" s="123"/>
      <c r="E37" s="52"/>
      <c r="F37" s="51"/>
    </row>
    <row r="38" spans="1:6" s="42" customFormat="1">
      <c r="A38" s="124">
        <v>1.8</v>
      </c>
      <c r="B38" s="98" t="s">
        <v>124</v>
      </c>
      <c r="C38" s="92" t="s">
        <v>15</v>
      </c>
      <c r="D38" s="125" t="s">
        <v>373</v>
      </c>
      <c r="E38" s="55"/>
      <c r="F38" s="54"/>
    </row>
    <row r="39" spans="1:6" s="42" customFormat="1">
      <c r="A39" s="124">
        <v>1.9</v>
      </c>
      <c r="B39" s="98" t="s">
        <v>125</v>
      </c>
      <c r="C39" s="92" t="s">
        <v>16</v>
      </c>
      <c r="D39" s="125" t="s">
        <v>17</v>
      </c>
      <c r="E39" s="55"/>
      <c r="F39" s="54"/>
    </row>
    <row r="40" spans="1:6" s="42" customFormat="1">
      <c r="A40" s="126">
        <v>1.1000000000000001</v>
      </c>
      <c r="B40" s="98" t="s">
        <v>126</v>
      </c>
      <c r="C40" s="92" t="s">
        <v>18</v>
      </c>
      <c r="D40" s="125" t="s">
        <v>19</v>
      </c>
      <c r="E40" s="55"/>
      <c r="F40" s="54"/>
    </row>
    <row r="41" spans="1:6" s="42" customFormat="1">
      <c r="A41" s="124" t="s">
        <v>98</v>
      </c>
      <c r="B41" s="98" t="s">
        <v>127</v>
      </c>
      <c r="C41" s="91" t="s">
        <v>369</v>
      </c>
      <c r="D41" s="123" t="s">
        <v>19</v>
      </c>
      <c r="E41" s="52"/>
      <c r="F41" s="51"/>
    </row>
    <row r="42" spans="1:6" s="42" customFormat="1">
      <c r="A42" s="124"/>
      <c r="B42" s="98" t="s">
        <v>128</v>
      </c>
      <c r="C42" s="127" t="s">
        <v>257</v>
      </c>
      <c r="D42" s="123" t="s">
        <v>19</v>
      </c>
      <c r="E42" s="52"/>
      <c r="F42" s="51"/>
    </row>
    <row r="43" spans="1:6" s="42" customFormat="1">
      <c r="A43" s="124"/>
      <c r="B43" s="98" t="s">
        <v>277</v>
      </c>
      <c r="C43" s="128" t="s">
        <v>278</v>
      </c>
      <c r="D43" s="123" t="s">
        <v>19</v>
      </c>
      <c r="E43" s="52"/>
      <c r="F43" s="51"/>
    </row>
    <row r="44" spans="1:6" s="42" customFormat="1">
      <c r="A44" s="124"/>
      <c r="B44" s="98" t="s">
        <v>279</v>
      </c>
      <c r="C44" s="129" t="s">
        <v>280</v>
      </c>
      <c r="D44" s="123" t="s">
        <v>19</v>
      </c>
      <c r="E44" s="52"/>
      <c r="F44" s="51"/>
    </row>
    <row r="45" spans="1:6" s="42" customFormat="1">
      <c r="A45" s="124"/>
      <c r="B45" s="98" t="s">
        <v>129</v>
      </c>
      <c r="C45" s="127" t="s">
        <v>258</v>
      </c>
      <c r="D45" s="123" t="s">
        <v>19</v>
      </c>
      <c r="E45" s="52"/>
      <c r="F45" s="51"/>
    </row>
    <row r="46" spans="1:6" s="42" customFormat="1">
      <c r="A46" s="124"/>
      <c r="B46" s="98" t="s">
        <v>130</v>
      </c>
      <c r="C46" s="127" t="s">
        <v>259</v>
      </c>
      <c r="D46" s="123" t="s">
        <v>19</v>
      </c>
      <c r="E46" s="52"/>
      <c r="F46" s="51"/>
    </row>
    <row r="47" spans="1:6" s="42" customFormat="1">
      <c r="A47" s="124"/>
      <c r="B47" s="98" t="s">
        <v>131</v>
      </c>
      <c r="C47" s="127" t="s">
        <v>260</v>
      </c>
      <c r="D47" s="123" t="s">
        <v>19</v>
      </c>
      <c r="E47" s="52"/>
      <c r="F47" s="51"/>
    </row>
    <row r="48" spans="1:6" s="42" customFormat="1">
      <c r="A48" s="124"/>
      <c r="B48" s="98" t="s">
        <v>132</v>
      </c>
      <c r="C48" s="127" t="s">
        <v>261</v>
      </c>
      <c r="D48" s="123" t="s">
        <v>19</v>
      </c>
      <c r="E48" s="52"/>
      <c r="F48" s="51"/>
    </row>
    <row r="49" spans="1:6">
      <c r="A49" s="124"/>
      <c r="B49" s="98" t="s">
        <v>133</v>
      </c>
      <c r="C49" s="127" t="s">
        <v>262</v>
      </c>
      <c r="D49" s="123" t="s">
        <v>19</v>
      </c>
      <c r="E49" s="52"/>
      <c r="F49" s="51"/>
    </row>
    <row r="50" spans="1:6">
      <c r="A50" s="124"/>
      <c r="B50" s="98" t="s">
        <v>134</v>
      </c>
      <c r="C50" s="127" t="s">
        <v>263</v>
      </c>
      <c r="D50" s="123" t="s">
        <v>19</v>
      </c>
      <c r="E50" s="52"/>
      <c r="F50" s="51"/>
    </row>
    <row r="51" spans="1:6">
      <c r="A51" s="124"/>
      <c r="B51" s="98" t="s">
        <v>135</v>
      </c>
      <c r="C51" s="127" t="s">
        <v>264</v>
      </c>
      <c r="D51" s="123" t="s">
        <v>19</v>
      </c>
      <c r="E51" s="52"/>
      <c r="F51" s="51"/>
    </row>
    <row r="52" spans="1:6">
      <c r="A52" s="124"/>
      <c r="B52" s="98" t="s">
        <v>281</v>
      </c>
      <c r="C52" s="127" t="s">
        <v>282</v>
      </c>
      <c r="D52" s="123" t="s">
        <v>19</v>
      </c>
      <c r="E52" s="52"/>
      <c r="F52" s="51"/>
    </row>
    <row r="53" spans="1:6">
      <c r="A53" s="124" t="s">
        <v>99</v>
      </c>
      <c r="B53" s="98" t="s">
        <v>136</v>
      </c>
      <c r="C53" s="93" t="s">
        <v>276</v>
      </c>
      <c r="D53" s="123" t="s">
        <v>19</v>
      </c>
      <c r="E53" s="55"/>
      <c r="F53" s="56"/>
    </row>
    <row r="54" spans="1:6">
      <c r="A54" s="130"/>
      <c r="B54" s="98" t="s">
        <v>137</v>
      </c>
      <c r="C54" s="127" t="s">
        <v>265</v>
      </c>
      <c r="D54" s="123" t="s">
        <v>19</v>
      </c>
      <c r="E54" s="52"/>
      <c r="F54" s="51"/>
    </row>
    <row r="55" spans="1:6">
      <c r="A55" s="130"/>
      <c r="B55" s="98" t="s">
        <v>283</v>
      </c>
      <c r="C55" s="128" t="s">
        <v>284</v>
      </c>
      <c r="D55" s="123" t="s">
        <v>19</v>
      </c>
      <c r="E55" s="52"/>
      <c r="F55" s="51"/>
    </row>
    <row r="56" spans="1:6">
      <c r="A56" s="130"/>
      <c r="B56" s="98" t="s">
        <v>285</v>
      </c>
      <c r="C56" s="128" t="s">
        <v>286</v>
      </c>
      <c r="D56" s="123" t="s">
        <v>19</v>
      </c>
      <c r="E56" s="52"/>
      <c r="F56" s="51"/>
    </row>
    <row r="57" spans="1:6">
      <c r="A57" s="130"/>
      <c r="B57" s="98" t="s">
        <v>138</v>
      </c>
      <c r="C57" s="127" t="s">
        <v>266</v>
      </c>
      <c r="D57" s="123" t="s">
        <v>19</v>
      </c>
      <c r="E57" s="52"/>
      <c r="F57" s="51"/>
    </row>
    <row r="58" spans="1:6">
      <c r="A58" s="130"/>
      <c r="B58" s="98" t="s">
        <v>139</v>
      </c>
      <c r="C58" s="127" t="s">
        <v>267</v>
      </c>
      <c r="D58" s="123" t="s">
        <v>19</v>
      </c>
      <c r="E58" s="52"/>
      <c r="F58" s="51"/>
    </row>
    <row r="59" spans="1:6">
      <c r="A59" s="130"/>
      <c r="B59" s="98" t="s">
        <v>140</v>
      </c>
      <c r="C59" s="127" t="s">
        <v>268</v>
      </c>
      <c r="D59" s="123" t="s">
        <v>19</v>
      </c>
      <c r="E59" s="52"/>
      <c r="F59" s="51"/>
    </row>
    <row r="60" spans="1:6">
      <c r="A60" s="130"/>
      <c r="B60" s="98" t="s">
        <v>141</v>
      </c>
      <c r="C60" s="127" t="s">
        <v>269</v>
      </c>
      <c r="D60" s="123" t="s">
        <v>19</v>
      </c>
      <c r="E60" s="52"/>
      <c r="F60" s="51"/>
    </row>
    <row r="61" spans="1:6">
      <c r="A61" s="130"/>
      <c r="B61" s="98" t="s">
        <v>142</v>
      </c>
      <c r="C61" s="127" t="s">
        <v>270</v>
      </c>
      <c r="D61" s="123" t="s">
        <v>19</v>
      </c>
      <c r="E61" s="52"/>
      <c r="F61" s="51"/>
    </row>
    <row r="62" spans="1:6">
      <c r="A62" s="130"/>
      <c r="B62" s="98" t="s">
        <v>143</v>
      </c>
      <c r="C62" s="127" t="s">
        <v>271</v>
      </c>
      <c r="D62" s="123" t="s">
        <v>19</v>
      </c>
      <c r="E62" s="52"/>
      <c r="F62" s="51"/>
    </row>
    <row r="63" spans="1:6">
      <c r="A63" s="130"/>
      <c r="B63" s="98" t="s">
        <v>144</v>
      </c>
      <c r="C63" s="127" t="s">
        <v>272</v>
      </c>
      <c r="D63" s="123" t="s">
        <v>19</v>
      </c>
      <c r="E63" s="52"/>
      <c r="F63" s="51"/>
    </row>
    <row r="64" spans="1:6">
      <c r="A64" s="130"/>
      <c r="B64" s="98" t="s">
        <v>287</v>
      </c>
      <c r="C64" s="127" t="s">
        <v>288</v>
      </c>
      <c r="D64" s="123" t="s">
        <v>19</v>
      </c>
      <c r="E64" s="52"/>
      <c r="F64" s="51"/>
    </row>
    <row r="65" spans="1:6">
      <c r="A65" s="130" t="s">
        <v>426</v>
      </c>
      <c r="B65" s="98" t="s">
        <v>427</v>
      </c>
      <c r="C65" s="93" t="s">
        <v>431</v>
      </c>
      <c r="D65" s="242"/>
      <c r="E65" s="243"/>
      <c r="F65" s="244"/>
    </row>
    <row r="66" spans="1:6">
      <c r="A66" s="130"/>
      <c r="B66" s="98" t="s">
        <v>428</v>
      </c>
      <c r="C66" s="127" t="s">
        <v>432</v>
      </c>
      <c r="D66" s="123" t="s">
        <v>19</v>
      </c>
      <c r="E66" s="52"/>
      <c r="F66" s="51"/>
    </row>
    <row r="67" spans="1:6">
      <c r="A67" s="130"/>
      <c r="B67" s="98" t="s">
        <v>429</v>
      </c>
      <c r="C67" s="127" t="s">
        <v>433</v>
      </c>
      <c r="D67" s="123" t="s">
        <v>19</v>
      </c>
      <c r="E67" s="52"/>
      <c r="F67" s="51"/>
    </row>
    <row r="68" spans="1:6">
      <c r="A68" s="130"/>
      <c r="B68" s="98" t="s">
        <v>430</v>
      </c>
      <c r="C68" s="127" t="s">
        <v>434</v>
      </c>
      <c r="D68" s="123" t="s">
        <v>5</v>
      </c>
      <c r="E68" s="52"/>
      <c r="F68" s="51"/>
    </row>
    <row r="69" spans="1:6">
      <c r="A69" s="124">
        <v>1.1100000000000001</v>
      </c>
      <c r="B69" s="98" t="s">
        <v>145</v>
      </c>
      <c r="C69" s="92" t="s">
        <v>20</v>
      </c>
      <c r="D69" s="125" t="s">
        <v>8</v>
      </c>
      <c r="E69" s="55"/>
      <c r="F69" s="54"/>
    </row>
    <row r="70" spans="1:6">
      <c r="A70" s="124">
        <v>1.1200000000000001</v>
      </c>
      <c r="B70" s="98" t="s">
        <v>146</v>
      </c>
      <c r="C70" s="92" t="s">
        <v>21</v>
      </c>
      <c r="D70" s="125" t="s">
        <v>22</v>
      </c>
      <c r="E70" s="55"/>
      <c r="F70" s="54"/>
    </row>
    <row r="71" spans="1:6">
      <c r="A71" s="124"/>
      <c r="B71" s="98" t="s">
        <v>124</v>
      </c>
      <c r="C71" s="91" t="s">
        <v>84</v>
      </c>
      <c r="D71" s="123" t="s">
        <v>373</v>
      </c>
      <c r="E71" s="52"/>
      <c r="F71" s="51"/>
    </row>
    <row r="72" spans="1:6">
      <c r="A72" s="124">
        <v>1.1299999999999999</v>
      </c>
      <c r="B72" s="98" t="s">
        <v>390</v>
      </c>
      <c r="C72" s="92" t="s">
        <v>23</v>
      </c>
      <c r="D72" s="125" t="s">
        <v>6</v>
      </c>
      <c r="E72" s="55"/>
      <c r="F72" s="54"/>
    </row>
    <row r="73" spans="1:6">
      <c r="A73" s="124"/>
      <c r="B73" s="98"/>
      <c r="C73" s="94" t="s">
        <v>24</v>
      </c>
      <c r="D73" s="123"/>
      <c r="E73" s="52"/>
      <c r="F73" s="58"/>
    </row>
    <row r="74" spans="1:6">
      <c r="A74" s="124" t="s">
        <v>86</v>
      </c>
      <c r="B74" s="98" t="s">
        <v>147</v>
      </c>
      <c r="C74" s="94" t="s">
        <v>85</v>
      </c>
      <c r="D74" s="123" t="s">
        <v>6</v>
      </c>
      <c r="E74" s="52"/>
      <c r="F74" s="58"/>
    </row>
    <row r="75" spans="1:6">
      <c r="A75" s="124" t="s">
        <v>87</v>
      </c>
      <c r="B75" s="98" t="s">
        <v>148</v>
      </c>
      <c r="C75" s="94" t="s">
        <v>90</v>
      </c>
      <c r="D75" s="123" t="s">
        <v>6</v>
      </c>
      <c r="E75" s="52"/>
      <c r="F75" s="58"/>
    </row>
    <row r="76" spans="1:6">
      <c r="A76" s="124" t="s">
        <v>88</v>
      </c>
      <c r="B76" s="98" t="s">
        <v>149</v>
      </c>
      <c r="C76" s="94" t="s">
        <v>91</v>
      </c>
      <c r="D76" s="123" t="s">
        <v>6</v>
      </c>
      <c r="E76" s="52"/>
      <c r="F76" s="58"/>
    </row>
    <row r="77" spans="1:6">
      <c r="A77" s="124" t="s">
        <v>89</v>
      </c>
      <c r="B77" s="98" t="s">
        <v>150</v>
      </c>
      <c r="C77" s="94" t="s">
        <v>92</v>
      </c>
      <c r="D77" s="123" t="s">
        <v>6</v>
      </c>
      <c r="E77" s="52"/>
      <c r="F77" s="58"/>
    </row>
    <row r="78" spans="1:6">
      <c r="A78" s="124">
        <v>1.1399999999999999</v>
      </c>
      <c r="B78" s="98" t="s">
        <v>151</v>
      </c>
      <c r="C78" s="92" t="s">
        <v>93</v>
      </c>
      <c r="D78" s="125"/>
      <c r="E78" s="59" t="e">
        <f>(ROUND(E74/E72*100,2))&amp;" : "&amp;(ROUND(E75/E72*100,2))&amp;" : "&amp;(ROUND(E76/E72*100,2))&amp;" : "&amp;(ROUND(E77/E72*100,2))</f>
        <v>#DIV/0!</v>
      </c>
      <c r="F78" s="54"/>
    </row>
    <row r="79" spans="1:6">
      <c r="A79" s="95" t="s">
        <v>25</v>
      </c>
      <c r="B79" s="95"/>
      <c r="C79" s="95"/>
      <c r="D79" s="131"/>
      <c r="E79" s="60"/>
      <c r="F79" s="41"/>
    </row>
    <row r="80" spans="1:6">
      <c r="A80" s="132">
        <v>2.1</v>
      </c>
      <c r="B80" s="133" t="s">
        <v>152</v>
      </c>
      <c r="C80" s="133" t="s">
        <v>291</v>
      </c>
      <c r="D80" s="114"/>
      <c r="E80" s="46"/>
      <c r="F80" s="45"/>
    </row>
    <row r="81" spans="1:6">
      <c r="A81" s="116" t="s">
        <v>27</v>
      </c>
      <c r="B81" s="101" t="s">
        <v>292</v>
      </c>
      <c r="C81" s="112" t="s">
        <v>293</v>
      </c>
      <c r="D81" s="31" t="s">
        <v>26</v>
      </c>
      <c r="E81" s="46"/>
      <c r="F81" s="45"/>
    </row>
    <row r="82" spans="1:6">
      <c r="A82" s="116"/>
      <c r="B82" s="101" t="s">
        <v>294</v>
      </c>
      <c r="C82" s="112" t="s">
        <v>295</v>
      </c>
      <c r="D82" s="31" t="s">
        <v>28</v>
      </c>
      <c r="E82" s="46"/>
      <c r="F82" s="45"/>
    </row>
    <row r="83" spans="1:6">
      <c r="A83" s="116"/>
      <c r="B83" s="101" t="s">
        <v>296</v>
      </c>
      <c r="C83" s="113" t="s">
        <v>297</v>
      </c>
      <c r="D83" s="114" t="s">
        <v>28</v>
      </c>
      <c r="E83" s="46"/>
      <c r="F83" s="45"/>
    </row>
    <row r="84" spans="1:6">
      <c r="A84" s="116"/>
      <c r="B84" s="101" t="s">
        <v>298</v>
      </c>
      <c r="C84" s="113" t="s">
        <v>299</v>
      </c>
      <c r="D84" s="114" t="s">
        <v>28</v>
      </c>
      <c r="E84" s="46"/>
      <c r="F84" s="45"/>
    </row>
    <row r="85" spans="1:6">
      <c r="A85" s="116"/>
      <c r="B85" s="101" t="s">
        <v>300</v>
      </c>
      <c r="C85" s="113" t="s">
        <v>301</v>
      </c>
      <c r="D85" s="114" t="s">
        <v>28</v>
      </c>
      <c r="E85" s="46"/>
      <c r="F85" s="45"/>
    </row>
    <row r="86" spans="1:6">
      <c r="A86" s="116" t="s">
        <v>29</v>
      </c>
      <c r="B86" s="101" t="s">
        <v>302</v>
      </c>
      <c r="C86" s="112" t="s">
        <v>303</v>
      </c>
      <c r="D86" s="31" t="s">
        <v>26</v>
      </c>
      <c r="E86" s="46"/>
      <c r="F86" s="45"/>
    </row>
    <row r="87" spans="1:6">
      <c r="A87" s="116"/>
      <c r="B87" s="101" t="s">
        <v>304</v>
      </c>
      <c r="C87" s="112" t="s">
        <v>305</v>
      </c>
      <c r="D87" s="31" t="s">
        <v>28</v>
      </c>
      <c r="E87" s="46"/>
      <c r="F87" s="45"/>
    </row>
    <row r="88" spans="1:6">
      <c r="A88" s="116"/>
      <c r="B88" s="101" t="s">
        <v>306</v>
      </c>
      <c r="C88" s="113" t="s">
        <v>307</v>
      </c>
      <c r="D88" s="114" t="s">
        <v>28</v>
      </c>
      <c r="E88" s="46"/>
      <c r="F88" s="45"/>
    </row>
    <row r="89" spans="1:6">
      <c r="A89" s="116"/>
      <c r="B89" s="101" t="s">
        <v>308</v>
      </c>
      <c r="C89" s="113" t="s">
        <v>309</v>
      </c>
      <c r="D89" s="114" t="s">
        <v>28</v>
      </c>
      <c r="E89" s="46"/>
      <c r="F89" s="45"/>
    </row>
    <row r="90" spans="1:6">
      <c r="A90" s="116"/>
      <c r="B90" s="101" t="s">
        <v>310</v>
      </c>
      <c r="C90" s="113" t="s">
        <v>311</v>
      </c>
      <c r="D90" s="114" t="s">
        <v>28</v>
      </c>
      <c r="E90" s="46"/>
      <c r="F90" s="45"/>
    </row>
    <row r="91" spans="1:6">
      <c r="A91" s="116" t="s">
        <v>312</v>
      </c>
      <c r="B91" s="101" t="s">
        <v>313</v>
      </c>
      <c r="C91" s="112" t="s">
        <v>314</v>
      </c>
      <c r="D91" s="31" t="s">
        <v>26</v>
      </c>
      <c r="E91" s="46"/>
      <c r="F91" s="45"/>
    </row>
    <row r="92" spans="1:6">
      <c r="A92" s="116"/>
      <c r="B92" s="101" t="s">
        <v>315</v>
      </c>
      <c r="C92" s="112" t="s">
        <v>316</v>
      </c>
      <c r="D92" s="31" t="s">
        <v>28</v>
      </c>
      <c r="E92" s="46"/>
      <c r="F92" s="45"/>
    </row>
    <row r="93" spans="1:6">
      <c r="A93" s="116"/>
      <c r="B93" s="101" t="s">
        <v>317</v>
      </c>
      <c r="C93" s="113" t="s">
        <v>318</v>
      </c>
      <c r="D93" s="114" t="s">
        <v>28</v>
      </c>
      <c r="E93" s="46"/>
      <c r="F93" s="45"/>
    </row>
    <row r="94" spans="1:6">
      <c r="A94" s="116"/>
      <c r="B94" s="101" t="s">
        <v>319</v>
      </c>
      <c r="C94" s="113" t="s">
        <v>320</v>
      </c>
      <c r="D94" s="114" t="s">
        <v>28</v>
      </c>
      <c r="E94" s="46"/>
      <c r="F94" s="45"/>
    </row>
    <row r="95" spans="1:6">
      <c r="A95" s="116"/>
      <c r="B95" s="101" t="s">
        <v>321</v>
      </c>
      <c r="C95" s="113" t="s">
        <v>322</v>
      </c>
      <c r="D95" s="114" t="s">
        <v>28</v>
      </c>
      <c r="E95" s="46"/>
      <c r="F95" s="45"/>
    </row>
    <row r="96" spans="1:6">
      <c r="A96" s="116"/>
      <c r="B96" s="101" t="s">
        <v>323</v>
      </c>
      <c r="C96" s="112" t="s">
        <v>435</v>
      </c>
      <c r="D96" s="31" t="s">
        <v>28</v>
      </c>
      <c r="E96" s="46"/>
      <c r="F96" s="45"/>
    </row>
    <row r="97" spans="1:6">
      <c r="A97" s="116"/>
      <c r="B97" s="101" t="s">
        <v>324</v>
      </c>
      <c r="C97" s="113" t="s">
        <v>436</v>
      </c>
      <c r="D97" s="114" t="s">
        <v>28</v>
      </c>
      <c r="E97" s="46"/>
      <c r="F97" s="45"/>
    </row>
    <row r="98" spans="1:6">
      <c r="A98" s="116"/>
      <c r="B98" s="101" t="s">
        <v>325</v>
      </c>
      <c r="C98" s="113" t="s">
        <v>437</v>
      </c>
      <c r="D98" s="114" t="s">
        <v>28</v>
      </c>
      <c r="E98" s="46"/>
      <c r="F98" s="45"/>
    </row>
    <row r="99" spans="1:6">
      <c r="A99" s="116"/>
      <c r="B99" s="101" t="s">
        <v>326</v>
      </c>
      <c r="C99" s="113" t="s">
        <v>438</v>
      </c>
      <c r="D99" s="114" t="s">
        <v>28</v>
      </c>
      <c r="E99" s="46"/>
      <c r="F99" s="45"/>
    </row>
    <row r="100" spans="1:6">
      <c r="A100" s="116">
        <v>2.2000000000000002</v>
      </c>
      <c r="B100" s="101" t="s">
        <v>452</v>
      </c>
      <c r="C100" s="112" t="s">
        <v>439</v>
      </c>
      <c r="D100" s="114"/>
      <c r="E100" s="46"/>
      <c r="F100" s="45"/>
    </row>
    <row r="101" spans="1:6">
      <c r="A101" s="116" t="s">
        <v>30</v>
      </c>
      <c r="B101" s="101" t="s">
        <v>443</v>
      </c>
      <c r="C101" s="112" t="s">
        <v>441</v>
      </c>
      <c r="D101" s="114"/>
      <c r="E101" s="46"/>
      <c r="F101" s="45"/>
    </row>
    <row r="102" spans="1:6">
      <c r="A102" s="116"/>
      <c r="B102" s="101" t="s">
        <v>444</v>
      </c>
      <c r="C102" s="113" t="s">
        <v>35</v>
      </c>
      <c r="D102" s="114" t="s">
        <v>440</v>
      </c>
      <c r="E102" s="46"/>
      <c r="F102" s="45"/>
    </row>
    <row r="103" spans="1:6">
      <c r="A103" s="116"/>
      <c r="B103" s="101" t="s">
        <v>445</v>
      </c>
      <c r="C103" s="113" t="s">
        <v>37</v>
      </c>
      <c r="D103" s="114" t="s">
        <v>440</v>
      </c>
      <c r="E103" s="46"/>
      <c r="F103" s="45"/>
    </row>
    <row r="104" spans="1:6">
      <c r="A104" s="116"/>
      <c r="B104" s="101" t="s">
        <v>446</v>
      </c>
      <c r="C104" s="113" t="s">
        <v>39</v>
      </c>
      <c r="D104" s="114" t="s">
        <v>440</v>
      </c>
      <c r="E104" s="46"/>
      <c r="F104" s="45"/>
    </row>
    <row r="105" spans="1:6">
      <c r="A105" s="116" t="s">
        <v>32</v>
      </c>
      <c r="B105" s="101" t="s">
        <v>447</v>
      </c>
      <c r="C105" s="112" t="s">
        <v>442</v>
      </c>
      <c r="D105" s="114"/>
      <c r="E105" s="46"/>
      <c r="F105" s="45"/>
    </row>
    <row r="106" spans="1:6">
      <c r="A106" s="116"/>
      <c r="B106" s="101" t="s">
        <v>448</v>
      </c>
      <c r="C106" s="113" t="s">
        <v>35</v>
      </c>
      <c r="D106" s="114" t="s">
        <v>440</v>
      </c>
      <c r="E106" s="46"/>
      <c r="F106" s="45"/>
    </row>
    <row r="107" spans="1:6">
      <c r="A107" s="116"/>
      <c r="B107" s="101" t="s">
        <v>449</v>
      </c>
      <c r="C107" s="113" t="s">
        <v>37</v>
      </c>
      <c r="D107" s="114" t="s">
        <v>440</v>
      </c>
      <c r="E107" s="46"/>
      <c r="F107" s="45"/>
    </row>
    <row r="108" spans="1:6">
      <c r="A108" s="116"/>
      <c r="B108" s="101" t="s">
        <v>450</v>
      </c>
      <c r="C108" s="113" t="s">
        <v>39</v>
      </c>
      <c r="D108" s="114" t="s">
        <v>440</v>
      </c>
      <c r="E108" s="46"/>
      <c r="F108" s="45"/>
    </row>
    <row r="109" spans="1:6">
      <c r="A109" s="116">
        <v>2.2999999999999998</v>
      </c>
      <c r="B109" s="101" t="s">
        <v>153</v>
      </c>
      <c r="C109" s="101" t="s">
        <v>33</v>
      </c>
      <c r="D109" s="114"/>
      <c r="E109" s="46"/>
      <c r="F109" s="45"/>
    </row>
    <row r="110" spans="1:6">
      <c r="A110" s="116" t="s">
        <v>34</v>
      </c>
      <c r="B110" s="101" t="s">
        <v>154</v>
      </c>
      <c r="C110" s="115" t="s">
        <v>327</v>
      </c>
      <c r="D110" s="31" t="s">
        <v>26</v>
      </c>
      <c r="E110" s="46"/>
      <c r="F110" s="45"/>
    </row>
    <row r="111" spans="1:6">
      <c r="A111" s="116"/>
      <c r="B111" s="101" t="s">
        <v>155</v>
      </c>
      <c r="C111" s="134" t="s">
        <v>328</v>
      </c>
      <c r="D111" s="114" t="s">
        <v>6</v>
      </c>
      <c r="E111" s="46"/>
      <c r="F111" s="45"/>
    </row>
    <row r="112" spans="1:6">
      <c r="A112" s="116"/>
      <c r="B112" s="101" t="s">
        <v>156</v>
      </c>
      <c r="C112" s="134" t="s">
        <v>329</v>
      </c>
      <c r="D112" s="114" t="s">
        <v>6</v>
      </c>
      <c r="E112" s="46"/>
      <c r="F112" s="45"/>
    </row>
    <row r="113" spans="1:6">
      <c r="A113" s="116"/>
      <c r="B113" s="101" t="s">
        <v>157</v>
      </c>
      <c r="C113" s="134" t="s">
        <v>330</v>
      </c>
      <c r="D113" s="114" t="s">
        <v>6</v>
      </c>
      <c r="E113" s="46"/>
      <c r="F113" s="45"/>
    </row>
    <row r="114" spans="1:6">
      <c r="A114" s="116"/>
      <c r="B114" s="101" t="s">
        <v>158</v>
      </c>
      <c r="C114" s="134" t="s">
        <v>331</v>
      </c>
      <c r="D114" s="114" t="s">
        <v>6</v>
      </c>
      <c r="E114" s="46"/>
      <c r="F114" s="45"/>
    </row>
    <row r="115" spans="1:6">
      <c r="A115" s="116"/>
      <c r="B115" s="101" t="s">
        <v>159</v>
      </c>
      <c r="C115" s="134" t="s">
        <v>332</v>
      </c>
      <c r="D115" s="114" t="s">
        <v>6</v>
      </c>
      <c r="E115" s="46"/>
      <c r="F115" s="45"/>
    </row>
    <row r="116" spans="1:6">
      <c r="A116" s="116" t="s">
        <v>36</v>
      </c>
      <c r="B116" s="101" t="s">
        <v>160</v>
      </c>
      <c r="C116" s="101" t="s">
        <v>333</v>
      </c>
      <c r="D116" s="31" t="s">
        <v>26</v>
      </c>
      <c r="E116" s="46"/>
      <c r="F116" s="45"/>
    </row>
    <row r="117" spans="1:6">
      <c r="A117" s="116"/>
      <c r="B117" s="101" t="s">
        <v>161</v>
      </c>
      <c r="C117" s="134" t="s">
        <v>334</v>
      </c>
      <c r="D117" s="114" t="s">
        <v>6</v>
      </c>
      <c r="E117" s="46"/>
      <c r="F117" s="45"/>
    </row>
    <row r="118" spans="1:6">
      <c r="A118" s="116"/>
      <c r="B118" s="101" t="s">
        <v>162</v>
      </c>
      <c r="C118" s="134" t="s">
        <v>335</v>
      </c>
      <c r="D118" s="114" t="s">
        <v>6</v>
      </c>
      <c r="E118" s="46"/>
      <c r="F118" s="45"/>
    </row>
    <row r="119" spans="1:6">
      <c r="A119" s="116"/>
      <c r="B119" s="101" t="s">
        <v>163</v>
      </c>
      <c r="C119" s="134" t="s">
        <v>336</v>
      </c>
      <c r="D119" s="114" t="s">
        <v>6</v>
      </c>
      <c r="E119" s="46"/>
      <c r="F119" s="45"/>
    </row>
    <row r="120" spans="1:6">
      <c r="A120" s="116"/>
      <c r="B120" s="101" t="s">
        <v>164</v>
      </c>
      <c r="C120" s="134" t="s">
        <v>337</v>
      </c>
      <c r="D120" s="114" t="s">
        <v>6</v>
      </c>
      <c r="E120" s="46"/>
      <c r="F120" s="45"/>
    </row>
    <row r="121" spans="1:6">
      <c r="A121" s="116"/>
      <c r="B121" s="101" t="s">
        <v>165</v>
      </c>
      <c r="C121" s="134" t="s">
        <v>338</v>
      </c>
      <c r="D121" s="114" t="s">
        <v>6</v>
      </c>
      <c r="E121" s="46"/>
      <c r="F121" s="45"/>
    </row>
    <row r="122" spans="1:6">
      <c r="A122" s="116" t="s">
        <v>38</v>
      </c>
      <c r="B122" s="101" t="s">
        <v>166</v>
      </c>
      <c r="C122" s="101" t="s">
        <v>339</v>
      </c>
      <c r="D122" s="31" t="s">
        <v>26</v>
      </c>
      <c r="E122" s="46"/>
      <c r="F122" s="45"/>
    </row>
    <row r="123" spans="1:6">
      <c r="A123" s="116"/>
      <c r="B123" s="101" t="s">
        <v>167</v>
      </c>
      <c r="C123" s="134" t="s">
        <v>340</v>
      </c>
      <c r="D123" s="114" t="s">
        <v>6</v>
      </c>
      <c r="E123" s="46"/>
      <c r="F123" s="45"/>
    </row>
    <row r="124" spans="1:6">
      <c r="A124" s="116"/>
      <c r="B124" s="101" t="s">
        <v>168</v>
      </c>
      <c r="C124" s="134" t="s">
        <v>341</v>
      </c>
      <c r="D124" s="114" t="s">
        <v>6</v>
      </c>
      <c r="E124" s="46"/>
      <c r="F124" s="45"/>
    </row>
    <row r="125" spans="1:6">
      <c r="A125" s="116"/>
      <c r="B125" s="101" t="s">
        <v>169</v>
      </c>
      <c r="C125" s="134" t="s">
        <v>342</v>
      </c>
      <c r="D125" s="114" t="s">
        <v>6</v>
      </c>
      <c r="E125" s="46"/>
      <c r="F125" s="45"/>
    </row>
    <row r="126" spans="1:6">
      <c r="A126" s="116"/>
      <c r="B126" s="101" t="s">
        <v>170</v>
      </c>
      <c r="C126" s="134" t="s">
        <v>343</v>
      </c>
      <c r="D126" s="114" t="s">
        <v>6</v>
      </c>
      <c r="E126" s="46"/>
      <c r="F126" s="45"/>
    </row>
    <row r="127" spans="1:6">
      <c r="A127" s="116"/>
      <c r="B127" s="101" t="s">
        <v>171</v>
      </c>
      <c r="C127" s="134" t="s">
        <v>344</v>
      </c>
      <c r="D127" s="114" t="s">
        <v>6</v>
      </c>
      <c r="E127" s="46"/>
      <c r="F127" s="45"/>
    </row>
    <row r="128" spans="1:6" ht="21.75" customHeight="1">
      <c r="A128" s="110">
        <v>2.4</v>
      </c>
      <c r="B128" s="101" t="s">
        <v>451</v>
      </c>
      <c r="C128" s="87" t="s">
        <v>453</v>
      </c>
      <c r="D128" s="242"/>
      <c r="E128" s="243"/>
      <c r="F128" s="244"/>
    </row>
    <row r="129" spans="1:6">
      <c r="A129" s="116" t="s">
        <v>40</v>
      </c>
      <c r="B129" s="101" t="s">
        <v>459</v>
      </c>
      <c r="C129" s="87" t="s">
        <v>454</v>
      </c>
      <c r="D129" s="31" t="s">
        <v>26</v>
      </c>
      <c r="E129" s="46"/>
      <c r="F129" s="45"/>
    </row>
    <row r="130" spans="1:6">
      <c r="A130" s="116"/>
      <c r="B130" s="101" t="s">
        <v>460</v>
      </c>
      <c r="C130" s="134" t="s">
        <v>456</v>
      </c>
      <c r="D130" s="114" t="s">
        <v>6</v>
      </c>
      <c r="E130" s="46"/>
      <c r="F130" s="45"/>
    </row>
    <row r="131" spans="1:6">
      <c r="A131" s="116"/>
      <c r="B131" s="101" t="s">
        <v>461</v>
      </c>
      <c r="C131" s="134" t="s">
        <v>94</v>
      </c>
      <c r="D131" s="114" t="s">
        <v>6</v>
      </c>
      <c r="E131" s="46"/>
      <c r="F131" s="45"/>
    </row>
    <row r="132" spans="1:6">
      <c r="A132" s="116" t="s">
        <v>41</v>
      </c>
      <c r="B132" s="101" t="s">
        <v>462</v>
      </c>
      <c r="C132" s="87" t="s">
        <v>455</v>
      </c>
      <c r="D132" s="31" t="s">
        <v>26</v>
      </c>
      <c r="E132" s="46"/>
      <c r="F132" s="45"/>
    </row>
    <row r="133" spans="1:6" ht="43.5">
      <c r="A133" s="116"/>
      <c r="B133" s="101" t="s">
        <v>463</v>
      </c>
      <c r="C133" s="113" t="s">
        <v>457</v>
      </c>
      <c r="D133" s="114" t="s">
        <v>6</v>
      </c>
      <c r="E133" s="46"/>
      <c r="F133" s="45"/>
    </row>
    <row r="134" spans="1:6">
      <c r="A134" s="116"/>
      <c r="B134" s="101" t="s">
        <v>464</v>
      </c>
      <c r="C134" s="134" t="s">
        <v>458</v>
      </c>
      <c r="D134" s="114" t="s">
        <v>6</v>
      </c>
      <c r="E134" s="46"/>
      <c r="F134" s="45"/>
    </row>
    <row r="135" spans="1:6">
      <c r="A135" s="116">
        <v>2.5</v>
      </c>
      <c r="B135" s="101" t="s">
        <v>172</v>
      </c>
      <c r="C135" s="101" t="s">
        <v>42</v>
      </c>
      <c r="D135" s="31" t="s">
        <v>26</v>
      </c>
      <c r="E135" s="46"/>
      <c r="F135" s="45"/>
    </row>
    <row r="136" spans="1:6">
      <c r="A136" s="116"/>
      <c r="B136" s="101" t="s">
        <v>173</v>
      </c>
      <c r="C136" s="134" t="s">
        <v>95</v>
      </c>
      <c r="D136" s="114" t="s">
        <v>6</v>
      </c>
      <c r="E136" s="46"/>
      <c r="F136" s="45"/>
    </row>
    <row r="137" spans="1:6">
      <c r="A137" s="116"/>
      <c r="B137" s="101" t="s">
        <v>174</v>
      </c>
      <c r="C137" s="134" t="s">
        <v>96</v>
      </c>
      <c r="D137" s="114" t="s">
        <v>6</v>
      </c>
      <c r="E137" s="46"/>
      <c r="F137" s="45"/>
    </row>
    <row r="138" spans="1:6">
      <c r="A138" s="99" t="s">
        <v>383</v>
      </c>
      <c r="B138" s="99"/>
      <c r="C138" s="99"/>
      <c r="D138" s="99"/>
      <c r="E138" s="154"/>
      <c r="F138" s="61"/>
    </row>
    <row r="139" spans="1:6">
      <c r="A139" s="124">
        <v>2.6</v>
      </c>
      <c r="B139" s="98" t="s">
        <v>501</v>
      </c>
      <c r="C139" s="93" t="s">
        <v>465</v>
      </c>
      <c r="D139" s="130"/>
      <c r="E139" s="245" t="s">
        <v>481</v>
      </c>
      <c r="F139" s="51"/>
    </row>
    <row r="140" spans="1:6">
      <c r="A140" s="124">
        <v>2.7</v>
      </c>
      <c r="B140" s="98" t="s">
        <v>502</v>
      </c>
      <c r="C140" s="93" t="s">
        <v>469</v>
      </c>
      <c r="D140" s="130" t="s">
        <v>28</v>
      </c>
      <c r="E140" s="57"/>
      <c r="F140" s="51"/>
    </row>
    <row r="141" spans="1:6">
      <c r="A141" s="124"/>
      <c r="B141" s="98" t="s">
        <v>503</v>
      </c>
      <c r="C141" s="127" t="s">
        <v>35</v>
      </c>
      <c r="D141" s="139" t="s">
        <v>28</v>
      </c>
      <c r="E141" s="57"/>
      <c r="F141" s="51"/>
    </row>
    <row r="142" spans="1:6">
      <c r="A142" s="124"/>
      <c r="B142" s="98" t="s">
        <v>504</v>
      </c>
      <c r="C142" s="127" t="s">
        <v>37</v>
      </c>
      <c r="D142" s="139" t="s">
        <v>28</v>
      </c>
      <c r="E142" s="57"/>
      <c r="F142" s="51"/>
    </row>
    <row r="143" spans="1:6">
      <c r="A143" s="124"/>
      <c r="B143" s="98" t="s">
        <v>505</v>
      </c>
      <c r="C143" s="127" t="s">
        <v>39</v>
      </c>
      <c r="D143" s="130" t="s">
        <v>28</v>
      </c>
      <c r="E143" s="57"/>
      <c r="F143" s="51"/>
    </row>
    <row r="144" spans="1:6">
      <c r="A144" s="124">
        <v>2.8</v>
      </c>
      <c r="B144" s="98" t="s">
        <v>506</v>
      </c>
      <c r="C144" s="93" t="s">
        <v>470</v>
      </c>
      <c r="D144" s="130" t="s">
        <v>471</v>
      </c>
      <c r="E144" s="57"/>
      <c r="F144" s="51"/>
    </row>
    <row r="145" spans="1:6">
      <c r="A145" s="124">
        <v>2.9</v>
      </c>
      <c r="B145" s="98" t="s">
        <v>507</v>
      </c>
      <c r="C145" s="93" t="s">
        <v>472</v>
      </c>
      <c r="D145" s="130" t="s">
        <v>473</v>
      </c>
      <c r="E145" s="57"/>
      <c r="F145" s="51"/>
    </row>
    <row r="146" spans="1:6">
      <c r="A146" s="124"/>
      <c r="B146" s="98" t="s">
        <v>508</v>
      </c>
      <c r="C146" s="127" t="s">
        <v>475</v>
      </c>
      <c r="D146" s="139" t="s">
        <v>473</v>
      </c>
      <c r="E146" s="57"/>
      <c r="F146" s="51"/>
    </row>
    <row r="147" spans="1:6">
      <c r="A147" s="124"/>
      <c r="B147" s="98" t="s">
        <v>509</v>
      </c>
      <c r="C147" s="127" t="s">
        <v>476</v>
      </c>
      <c r="D147" s="139" t="s">
        <v>473</v>
      </c>
      <c r="E147" s="57"/>
      <c r="F147" s="51"/>
    </row>
    <row r="148" spans="1:6">
      <c r="A148" s="126">
        <v>2.1</v>
      </c>
      <c r="B148" s="98" t="s">
        <v>510</v>
      </c>
      <c r="C148" s="93" t="s">
        <v>474</v>
      </c>
      <c r="D148" s="130" t="s">
        <v>6</v>
      </c>
      <c r="E148" s="57"/>
      <c r="F148" s="51"/>
    </row>
    <row r="149" spans="1:6">
      <c r="A149" s="99" t="s">
        <v>45</v>
      </c>
      <c r="B149" s="99"/>
      <c r="C149" s="96"/>
      <c r="D149" s="137"/>
      <c r="E149" s="63"/>
      <c r="F149" s="62"/>
    </row>
    <row r="150" spans="1:6" ht="21.75" customHeight="1">
      <c r="A150" s="124">
        <v>2.11</v>
      </c>
      <c r="B150" s="97" t="s">
        <v>175</v>
      </c>
      <c r="C150" s="97" t="s">
        <v>46</v>
      </c>
      <c r="D150" s="251"/>
      <c r="E150" s="252"/>
      <c r="F150" s="244"/>
    </row>
    <row r="151" spans="1:6" ht="43.5">
      <c r="A151" s="124" t="s">
        <v>482</v>
      </c>
      <c r="B151" s="98" t="s">
        <v>511</v>
      </c>
      <c r="C151" s="93" t="s">
        <v>483</v>
      </c>
      <c r="D151" s="139" t="s">
        <v>6</v>
      </c>
      <c r="E151" s="57"/>
      <c r="F151" s="51"/>
    </row>
    <row r="152" spans="1:6">
      <c r="A152" s="124"/>
      <c r="B152" s="98" t="s">
        <v>512</v>
      </c>
      <c r="C152" s="127" t="s">
        <v>485</v>
      </c>
      <c r="D152" s="139" t="s">
        <v>6</v>
      </c>
      <c r="E152" s="57"/>
      <c r="F152" s="51"/>
    </row>
    <row r="153" spans="1:6">
      <c r="A153" s="124"/>
      <c r="B153" s="98" t="s">
        <v>513</v>
      </c>
      <c r="C153" s="127" t="s">
        <v>484</v>
      </c>
      <c r="D153" s="139" t="s">
        <v>6</v>
      </c>
      <c r="E153" s="57"/>
      <c r="F153" s="51"/>
    </row>
    <row r="154" spans="1:6">
      <c r="A154" s="124" t="s">
        <v>489</v>
      </c>
      <c r="B154" s="98" t="s">
        <v>514</v>
      </c>
      <c r="C154" s="93" t="s">
        <v>486</v>
      </c>
      <c r="D154" s="139" t="s">
        <v>6</v>
      </c>
      <c r="E154" s="57"/>
      <c r="F154" s="51"/>
    </row>
    <row r="155" spans="1:6" ht="21.75" customHeight="1">
      <c r="A155" s="124"/>
      <c r="B155" s="98" t="s">
        <v>515</v>
      </c>
      <c r="C155" s="127" t="s">
        <v>488</v>
      </c>
      <c r="D155" s="139" t="s">
        <v>6</v>
      </c>
      <c r="E155" s="57"/>
      <c r="F155" s="51"/>
    </row>
    <row r="156" spans="1:6">
      <c r="A156" s="124"/>
      <c r="B156" s="98" t="s">
        <v>516</v>
      </c>
      <c r="C156" s="127" t="s">
        <v>487</v>
      </c>
      <c r="D156" s="139" t="s">
        <v>6</v>
      </c>
      <c r="E156" s="57"/>
      <c r="F156" s="51"/>
    </row>
    <row r="157" spans="1:6" ht="43.5">
      <c r="A157" s="124" t="s">
        <v>494</v>
      </c>
      <c r="B157" s="98" t="s">
        <v>517</v>
      </c>
      <c r="C157" s="93" t="s">
        <v>490</v>
      </c>
      <c r="D157" s="130" t="s">
        <v>6</v>
      </c>
      <c r="E157" s="57"/>
      <c r="F157" s="51"/>
    </row>
    <row r="158" spans="1:6">
      <c r="A158" s="124"/>
      <c r="B158" s="98" t="s">
        <v>518</v>
      </c>
      <c r="C158" s="127" t="s">
        <v>35</v>
      </c>
      <c r="D158" s="139" t="s">
        <v>6</v>
      </c>
      <c r="E158" s="57"/>
      <c r="F158" s="51"/>
    </row>
    <row r="159" spans="1:6">
      <c r="A159" s="119"/>
      <c r="B159" s="98" t="s">
        <v>519</v>
      </c>
      <c r="C159" s="127" t="s">
        <v>97</v>
      </c>
      <c r="D159" s="253" t="s">
        <v>6</v>
      </c>
      <c r="E159" s="64"/>
      <c r="F159" s="78"/>
    </row>
    <row r="160" spans="1:6">
      <c r="A160" s="124"/>
      <c r="B160" s="98" t="s">
        <v>520</v>
      </c>
      <c r="C160" s="127" t="s">
        <v>37</v>
      </c>
      <c r="D160" s="139" t="s">
        <v>6</v>
      </c>
      <c r="E160" s="57"/>
      <c r="F160" s="51"/>
    </row>
    <row r="161" spans="1:6">
      <c r="A161" s="124"/>
      <c r="B161" s="98" t="s">
        <v>521</v>
      </c>
      <c r="C161" s="127" t="s">
        <v>491</v>
      </c>
      <c r="D161" s="139" t="s">
        <v>6</v>
      </c>
      <c r="E161" s="57"/>
      <c r="F161" s="51"/>
    </row>
    <row r="162" spans="1:6" ht="21.75" customHeight="1">
      <c r="A162" s="124"/>
      <c r="B162" s="98" t="s">
        <v>522</v>
      </c>
      <c r="C162" s="127" t="s">
        <v>39</v>
      </c>
      <c r="D162" s="139" t="s">
        <v>6</v>
      </c>
      <c r="E162" s="57"/>
      <c r="F162" s="51"/>
    </row>
    <row r="163" spans="1:6">
      <c r="A163" s="124"/>
      <c r="B163" s="98" t="s">
        <v>523</v>
      </c>
      <c r="C163" s="127" t="s">
        <v>492</v>
      </c>
      <c r="D163" s="139" t="s">
        <v>6</v>
      </c>
      <c r="E163" s="57"/>
      <c r="F163" s="51"/>
    </row>
    <row r="164" spans="1:6">
      <c r="A164" s="124"/>
      <c r="B164" s="98" t="s">
        <v>524</v>
      </c>
      <c r="C164" s="127" t="s">
        <v>493</v>
      </c>
      <c r="D164" s="139" t="s">
        <v>6</v>
      </c>
      <c r="E164" s="57"/>
      <c r="F164" s="51"/>
    </row>
    <row r="165" spans="1:6" ht="43.5">
      <c r="A165" s="124" t="s">
        <v>500</v>
      </c>
      <c r="B165" s="98" t="s">
        <v>525</v>
      </c>
      <c r="C165" s="93" t="s">
        <v>495</v>
      </c>
      <c r="D165" s="130" t="s">
        <v>6</v>
      </c>
      <c r="E165" s="57"/>
      <c r="F165" s="51"/>
    </row>
    <row r="166" spans="1:6">
      <c r="A166" s="124"/>
      <c r="B166" s="98" t="s">
        <v>526</v>
      </c>
      <c r="C166" s="93" t="s">
        <v>496</v>
      </c>
      <c r="D166" s="130" t="s">
        <v>6</v>
      </c>
      <c r="E166" s="57"/>
      <c r="F166" s="51"/>
    </row>
    <row r="167" spans="1:6">
      <c r="A167" s="124"/>
      <c r="B167" s="98" t="s">
        <v>527</v>
      </c>
      <c r="C167" s="127" t="s">
        <v>35</v>
      </c>
      <c r="D167" s="139" t="s">
        <v>6</v>
      </c>
      <c r="E167" s="57"/>
      <c r="F167" s="51"/>
    </row>
    <row r="168" spans="1:6">
      <c r="A168" s="124"/>
      <c r="B168" s="98" t="s">
        <v>528</v>
      </c>
      <c r="C168" s="127" t="s">
        <v>97</v>
      </c>
      <c r="D168" s="139" t="s">
        <v>6</v>
      </c>
      <c r="E168" s="57"/>
      <c r="F168" s="51"/>
    </row>
    <row r="169" spans="1:6">
      <c r="A169" s="124"/>
      <c r="B169" s="98" t="s">
        <v>529</v>
      </c>
      <c r="C169" s="127" t="s">
        <v>37</v>
      </c>
      <c r="D169" s="139" t="s">
        <v>6</v>
      </c>
      <c r="E169" s="57"/>
      <c r="F169" s="51"/>
    </row>
    <row r="170" spans="1:6">
      <c r="A170" s="124"/>
      <c r="B170" s="98" t="s">
        <v>530</v>
      </c>
      <c r="C170" s="127" t="s">
        <v>491</v>
      </c>
      <c r="D170" s="139" t="s">
        <v>6</v>
      </c>
      <c r="E170" s="57"/>
      <c r="F170" s="51"/>
    </row>
    <row r="171" spans="1:6">
      <c r="A171" s="124"/>
      <c r="B171" s="98" t="s">
        <v>531</v>
      </c>
      <c r="C171" s="127" t="s">
        <v>39</v>
      </c>
      <c r="D171" s="139" t="s">
        <v>6</v>
      </c>
      <c r="E171" s="57"/>
      <c r="F171" s="51"/>
    </row>
    <row r="172" spans="1:6">
      <c r="A172" s="124"/>
      <c r="B172" s="98" t="s">
        <v>532</v>
      </c>
      <c r="C172" s="93" t="s">
        <v>497</v>
      </c>
      <c r="D172" s="130" t="s">
        <v>6</v>
      </c>
      <c r="E172" s="57"/>
      <c r="F172" s="51"/>
    </row>
    <row r="173" spans="1:6">
      <c r="A173" s="124"/>
      <c r="B173" s="98" t="s">
        <v>533</v>
      </c>
      <c r="C173" s="127" t="s">
        <v>35</v>
      </c>
      <c r="D173" s="139" t="s">
        <v>6</v>
      </c>
      <c r="E173" s="57"/>
      <c r="F173" s="51"/>
    </row>
    <row r="174" spans="1:6">
      <c r="A174" s="124"/>
      <c r="B174" s="98" t="s">
        <v>534</v>
      </c>
      <c r="C174" s="127" t="s">
        <v>97</v>
      </c>
      <c r="D174" s="139" t="s">
        <v>6</v>
      </c>
      <c r="E174" s="57"/>
      <c r="F174" s="51"/>
    </row>
    <row r="175" spans="1:6">
      <c r="A175" s="124"/>
      <c r="B175" s="98" t="s">
        <v>535</v>
      </c>
      <c r="C175" s="127" t="s">
        <v>37</v>
      </c>
      <c r="D175" s="139" t="s">
        <v>6</v>
      </c>
      <c r="E175" s="57"/>
      <c r="F175" s="51"/>
    </row>
    <row r="176" spans="1:6">
      <c r="A176" s="124"/>
      <c r="B176" s="98" t="s">
        <v>536</v>
      </c>
      <c r="C176" s="127" t="s">
        <v>491</v>
      </c>
      <c r="D176" s="139" t="s">
        <v>6</v>
      </c>
      <c r="E176" s="57"/>
      <c r="F176" s="51"/>
    </row>
    <row r="177" spans="1:6">
      <c r="A177" s="124"/>
      <c r="B177" s="98" t="s">
        <v>537</v>
      </c>
      <c r="C177" s="127" t="s">
        <v>39</v>
      </c>
      <c r="D177" s="139" t="s">
        <v>6</v>
      </c>
      <c r="E177" s="57"/>
      <c r="F177" s="51"/>
    </row>
    <row r="178" spans="1:6" ht="43.5">
      <c r="A178" s="124" t="s">
        <v>499</v>
      </c>
      <c r="B178" s="98" t="s">
        <v>538</v>
      </c>
      <c r="C178" s="93" t="s">
        <v>498</v>
      </c>
      <c r="D178" s="130" t="s">
        <v>6</v>
      </c>
      <c r="E178" s="57"/>
      <c r="F178" s="51"/>
    </row>
    <row r="179" spans="1:6">
      <c r="A179" s="124"/>
      <c r="B179" s="98" t="s">
        <v>539</v>
      </c>
      <c r="C179" s="93" t="s">
        <v>496</v>
      </c>
      <c r="D179" s="130" t="s">
        <v>6</v>
      </c>
      <c r="E179" s="57"/>
      <c r="F179" s="51"/>
    </row>
    <row r="180" spans="1:6">
      <c r="A180" s="124"/>
      <c r="B180" s="98" t="s">
        <v>540</v>
      </c>
      <c r="C180" s="127" t="s">
        <v>35</v>
      </c>
      <c r="D180" s="139" t="s">
        <v>6</v>
      </c>
      <c r="E180" s="57"/>
      <c r="F180" s="51"/>
    </row>
    <row r="181" spans="1:6">
      <c r="A181" s="124"/>
      <c r="B181" s="98" t="s">
        <v>541</v>
      </c>
      <c r="C181" s="127" t="s">
        <v>97</v>
      </c>
      <c r="D181" s="139" t="s">
        <v>6</v>
      </c>
      <c r="E181" s="57"/>
      <c r="F181" s="51"/>
    </row>
    <row r="182" spans="1:6">
      <c r="A182" s="124"/>
      <c r="B182" s="98" t="s">
        <v>542</v>
      </c>
      <c r="C182" s="127" t="s">
        <v>37</v>
      </c>
      <c r="D182" s="139" t="s">
        <v>6</v>
      </c>
      <c r="E182" s="57"/>
      <c r="F182" s="51"/>
    </row>
    <row r="183" spans="1:6">
      <c r="A183" s="124"/>
      <c r="B183" s="98" t="s">
        <v>543</v>
      </c>
      <c r="C183" s="127" t="s">
        <v>491</v>
      </c>
      <c r="D183" s="139" t="s">
        <v>6</v>
      </c>
      <c r="E183" s="57"/>
      <c r="F183" s="51"/>
    </row>
    <row r="184" spans="1:6">
      <c r="A184" s="124"/>
      <c r="B184" s="98" t="s">
        <v>544</v>
      </c>
      <c r="C184" s="127" t="s">
        <v>39</v>
      </c>
      <c r="D184" s="139" t="s">
        <v>6</v>
      </c>
      <c r="E184" s="57"/>
      <c r="F184" s="51"/>
    </row>
    <row r="185" spans="1:6">
      <c r="A185" s="124"/>
      <c r="B185" s="98" t="s">
        <v>545</v>
      </c>
      <c r="C185" s="93" t="s">
        <v>497</v>
      </c>
      <c r="D185" s="130" t="s">
        <v>6</v>
      </c>
      <c r="E185" s="57"/>
      <c r="F185" s="51"/>
    </row>
    <row r="186" spans="1:6">
      <c r="A186" s="124"/>
      <c r="B186" s="98" t="s">
        <v>546</v>
      </c>
      <c r="C186" s="127" t="s">
        <v>35</v>
      </c>
      <c r="D186" s="139" t="s">
        <v>6</v>
      </c>
      <c r="E186" s="57"/>
      <c r="F186" s="51"/>
    </row>
    <row r="187" spans="1:6">
      <c r="A187" s="124"/>
      <c r="B187" s="98" t="s">
        <v>547</v>
      </c>
      <c r="C187" s="127" t="s">
        <v>97</v>
      </c>
      <c r="D187" s="139" t="s">
        <v>6</v>
      </c>
      <c r="E187" s="57"/>
      <c r="F187" s="51"/>
    </row>
    <row r="188" spans="1:6">
      <c r="A188" s="124"/>
      <c r="B188" s="98" t="s">
        <v>548</v>
      </c>
      <c r="C188" s="127" t="s">
        <v>37</v>
      </c>
      <c r="D188" s="139" t="s">
        <v>6</v>
      </c>
      <c r="E188" s="57"/>
      <c r="F188" s="51"/>
    </row>
    <row r="189" spans="1:6">
      <c r="A189" s="124"/>
      <c r="B189" s="98" t="s">
        <v>549</v>
      </c>
      <c r="C189" s="127" t="s">
        <v>491</v>
      </c>
      <c r="D189" s="139" t="s">
        <v>6</v>
      </c>
      <c r="E189" s="57"/>
      <c r="F189" s="51"/>
    </row>
    <row r="190" spans="1:6">
      <c r="A190" s="124"/>
      <c r="B190" s="98" t="s">
        <v>550</v>
      </c>
      <c r="C190" s="127" t="s">
        <v>39</v>
      </c>
      <c r="D190" s="139" t="s">
        <v>6</v>
      </c>
      <c r="E190" s="57"/>
      <c r="F190" s="51"/>
    </row>
    <row r="191" spans="1:6">
      <c r="A191" s="140" t="s">
        <v>47</v>
      </c>
      <c r="B191" s="100"/>
      <c r="C191" s="100"/>
      <c r="D191" s="141"/>
      <c r="E191" s="66"/>
      <c r="F191" s="65"/>
    </row>
    <row r="192" spans="1:6">
      <c r="A192" s="116">
        <v>3.1</v>
      </c>
      <c r="B192" s="101" t="s">
        <v>176</v>
      </c>
      <c r="C192" s="101" t="s">
        <v>48</v>
      </c>
      <c r="D192" s="25" t="s">
        <v>26</v>
      </c>
      <c r="E192" s="67"/>
      <c r="F192" s="44"/>
    </row>
    <row r="193" spans="1:6">
      <c r="A193" s="116"/>
      <c r="B193" s="101" t="s">
        <v>177</v>
      </c>
      <c r="C193" s="134" t="s">
        <v>551</v>
      </c>
      <c r="D193" s="142" t="s">
        <v>49</v>
      </c>
      <c r="E193" s="79"/>
      <c r="F193" s="80"/>
    </row>
    <row r="194" spans="1:6">
      <c r="A194" s="116"/>
      <c r="B194" s="101" t="s">
        <v>178</v>
      </c>
      <c r="C194" s="134" t="s">
        <v>552</v>
      </c>
      <c r="D194" s="142" t="s">
        <v>49</v>
      </c>
      <c r="E194" s="79"/>
      <c r="F194" s="80"/>
    </row>
    <row r="195" spans="1:6">
      <c r="A195" s="116">
        <v>3.2</v>
      </c>
      <c r="B195" s="101" t="s">
        <v>179</v>
      </c>
      <c r="C195" s="101" t="s">
        <v>50</v>
      </c>
      <c r="D195" s="25" t="s">
        <v>5</v>
      </c>
      <c r="E195" s="67"/>
      <c r="F195" s="417" t="s">
        <v>222</v>
      </c>
    </row>
    <row r="196" spans="1:6">
      <c r="A196" s="116"/>
      <c r="B196" s="101" t="s">
        <v>180</v>
      </c>
      <c r="C196" s="134" t="s">
        <v>365</v>
      </c>
      <c r="D196" s="142" t="s">
        <v>5</v>
      </c>
      <c r="E196" s="79"/>
      <c r="F196" s="418"/>
    </row>
    <row r="197" spans="1:6">
      <c r="A197" s="116"/>
      <c r="B197" s="101" t="s">
        <v>181</v>
      </c>
      <c r="C197" s="134" t="s">
        <v>553</v>
      </c>
      <c r="D197" s="142" t="s">
        <v>5</v>
      </c>
      <c r="E197" s="79"/>
      <c r="F197" s="419"/>
    </row>
    <row r="198" spans="1:6" ht="43.5">
      <c r="A198" s="116">
        <v>3.3</v>
      </c>
      <c r="B198" s="101" t="s">
        <v>182</v>
      </c>
      <c r="C198" s="87" t="s">
        <v>111</v>
      </c>
      <c r="D198" s="25" t="s">
        <v>12</v>
      </c>
      <c r="E198" s="67"/>
      <c r="F198" s="44"/>
    </row>
    <row r="199" spans="1:6">
      <c r="A199" s="116"/>
      <c r="B199" s="101" t="s">
        <v>183</v>
      </c>
      <c r="C199" s="113" t="s">
        <v>364</v>
      </c>
      <c r="D199" s="142" t="s">
        <v>12</v>
      </c>
      <c r="E199" s="79"/>
      <c r="F199" s="80"/>
    </row>
    <row r="200" spans="1:6">
      <c r="A200" s="116"/>
      <c r="B200" s="101" t="s">
        <v>184</v>
      </c>
      <c r="C200" s="113" t="s">
        <v>363</v>
      </c>
      <c r="D200" s="142" t="s">
        <v>12</v>
      </c>
      <c r="E200" s="79"/>
      <c r="F200" s="80"/>
    </row>
    <row r="201" spans="1:6">
      <c r="A201" s="116"/>
      <c r="B201" s="101" t="s">
        <v>185</v>
      </c>
      <c r="C201" s="113" t="s">
        <v>362</v>
      </c>
      <c r="D201" s="142" t="s">
        <v>12</v>
      </c>
      <c r="E201" s="79"/>
      <c r="F201" s="80"/>
    </row>
    <row r="202" spans="1:6">
      <c r="A202" s="116">
        <v>3.4</v>
      </c>
      <c r="B202" s="101" t="s">
        <v>186</v>
      </c>
      <c r="C202" s="87" t="s">
        <v>51</v>
      </c>
      <c r="D202" s="25" t="s">
        <v>52</v>
      </c>
      <c r="E202" s="67"/>
      <c r="F202" s="44"/>
    </row>
    <row r="203" spans="1:6">
      <c r="A203" s="116"/>
      <c r="B203" s="101" t="s">
        <v>187</v>
      </c>
      <c r="C203" s="113" t="s">
        <v>355</v>
      </c>
      <c r="D203" s="142" t="s">
        <v>53</v>
      </c>
      <c r="E203" s="79"/>
      <c r="F203" s="80"/>
    </row>
    <row r="204" spans="1:6">
      <c r="A204" s="116"/>
      <c r="B204" s="101" t="s">
        <v>188</v>
      </c>
      <c r="C204" s="113" t="s">
        <v>356</v>
      </c>
      <c r="D204" s="142" t="s">
        <v>53</v>
      </c>
      <c r="E204" s="79"/>
      <c r="F204" s="80"/>
    </row>
    <row r="205" spans="1:6">
      <c r="A205" s="116"/>
      <c r="B205" s="101" t="s">
        <v>189</v>
      </c>
      <c r="C205" s="113" t="s">
        <v>357</v>
      </c>
      <c r="D205" s="142" t="s">
        <v>54</v>
      </c>
      <c r="E205" s="79"/>
      <c r="F205" s="80"/>
    </row>
    <row r="206" spans="1:6">
      <c r="A206" s="116"/>
      <c r="B206" s="101" t="s">
        <v>190</v>
      </c>
      <c r="C206" s="113" t="s">
        <v>358</v>
      </c>
      <c r="D206" s="142" t="s">
        <v>54</v>
      </c>
      <c r="E206" s="79"/>
      <c r="F206" s="80"/>
    </row>
    <row r="207" spans="1:6">
      <c r="A207" s="116">
        <v>3.5</v>
      </c>
      <c r="B207" s="101" t="s">
        <v>191</v>
      </c>
      <c r="C207" s="87" t="s">
        <v>361</v>
      </c>
      <c r="D207" s="25" t="s">
        <v>55</v>
      </c>
      <c r="E207" s="67"/>
      <c r="F207" s="44"/>
    </row>
    <row r="208" spans="1:6">
      <c r="A208" s="116"/>
      <c r="B208" s="101" t="s">
        <v>192</v>
      </c>
      <c r="C208" s="113" t="s">
        <v>359</v>
      </c>
      <c r="D208" s="142" t="s">
        <v>55</v>
      </c>
      <c r="E208" s="79"/>
      <c r="F208" s="80"/>
    </row>
    <row r="209" spans="1:6">
      <c r="A209" s="135"/>
      <c r="B209" s="103" t="s">
        <v>193</v>
      </c>
      <c r="C209" s="143" t="s">
        <v>360</v>
      </c>
      <c r="D209" s="144" t="s">
        <v>55</v>
      </c>
      <c r="E209" s="81"/>
      <c r="F209" s="82"/>
    </row>
    <row r="210" spans="1:6">
      <c r="A210" s="99" t="s">
        <v>56</v>
      </c>
      <c r="B210" s="99"/>
      <c r="C210" s="96"/>
      <c r="D210" s="137"/>
      <c r="E210" s="63"/>
      <c r="F210" s="62"/>
    </row>
    <row r="211" spans="1:6">
      <c r="A211" s="145">
        <v>3.6</v>
      </c>
      <c r="B211" s="102" t="s">
        <v>555</v>
      </c>
      <c r="C211" s="102" t="s">
        <v>554</v>
      </c>
      <c r="D211" s="146" t="s">
        <v>57</v>
      </c>
      <c r="E211" s="69"/>
      <c r="F211" s="68"/>
    </row>
    <row r="212" spans="1:6">
      <c r="A212" s="140" t="s">
        <v>58</v>
      </c>
      <c r="B212" s="100"/>
      <c r="C212" s="100"/>
      <c r="D212" s="141"/>
      <c r="E212" s="66"/>
      <c r="F212" s="65"/>
    </row>
    <row r="213" spans="1:6">
      <c r="A213" s="116">
        <v>4.0999999999999996</v>
      </c>
      <c r="B213" s="101" t="s">
        <v>194</v>
      </c>
      <c r="C213" s="101" t="s">
        <v>59</v>
      </c>
      <c r="D213" s="31" t="s">
        <v>420</v>
      </c>
      <c r="E213" s="67"/>
      <c r="F213" s="44"/>
    </row>
    <row r="214" spans="1:6">
      <c r="A214" s="116"/>
      <c r="B214" s="101" t="s">
        <v>195</v>
      </c>
      <c r="C214" s="134" t="s">
        <v>345</v>
      </c>
      <c r="D214" s="114" t="s">
        <v>420</v>
      </c>
      <c r="E214" s="67"/>
      <c r="F214" s="80"/>
    </row>
    <row r="215" spans="1:6">
      <c r="A215" s="116"/>
      <c r="B215" s="101" t="s">
        <v>196</v>
      </c>
      <c r="C215" s="134" t="s">
        <v>346</v>
      </c>
      <c r="D215" s="114" t="s">
        <v>420</v>
      </c>
      <c r="E215" s="67"/>
      <c r="F215" s="80"/>
    </row>
    <row r="216" spans="1:6" ht="21.75" customHeight="1">
      <c r="A216" s="116">
        <v>4.2</v>
      </c>
      <c r="B216" s="101" t="s">
        <v>197</v>
      </c>
      <c r="C216" s="101" t="s">
        <v>72</v>
      </c>
      <c r="D216" s="25"/>
      <c r="E216" s="67"/>
      <c r="F216" s="241"/>
    </row>
    <row r="217" spans="1:6">
      <c r="A217" s="116"/>
      <c r="B217" s="101" t="s">
        <v>198</v>
      </c>
      <c r="C217" s="134" t="s">
        <v>560</v>
      </c>
      <c r="D217" s="142"/>
      <c r="E217" s="67"/>
      <c r="F217" s="241"/>
    </row>
    <row r="218" spans="1:6">
      <c r="A218" s="116"/>
      <c r="B218" s="101" t="s">
        <v>199</v>
      </c>
      <c r="C218" s="134" t="s">
        <v>559</v>
      </c>
      <c r="D218" s="142"/>
      <c r="E218" s="67"/>
      <c r="F218" s="241"/>
    </row>
    <row r="219" spans="1:6">
      <c r="A219" s="116"/>
      <c r="B219" s="101" t="s">
        <v>561</v>
      </c>
      <c r="C219" s="134" t="s">
        <v>556</v>
      </c>
      <c r="D219" s="142"/>
      <c r="E219" s="67"/>
      <c r="F219" s="241"/>
    </row>
    <row r="220" spans="1:6">
      <c r="A220" s="116"/>
      <c r="B220" s="101" t="s">
        <v>562</v>
      </c>
      <c r="C220" s="134" t="s">
        <v>557</v>
      </c>
      <c r="D220" s="142"/>
      <c r="E220" s="67"/>
      <c r="F220" s="241"/>
    </row>
    <row r="221" spans="1:6">
      <c r="A221" s="116"/>
      <c r="B221" s="101" t="s">
        <v>563</v>
      </c>
      <c r="C221" s="134" t="s">
        <v>558</v>
      </c>
      <c r="D221" s="142"/>
      <c r="E221" s="67"/>
      <c r="F221" s="241"/>
    </row>
    <row r="222" spans="1:6">
      <c r="A222" s="116">
        <v>4.3</v>
      </c>
      <c r="B222" s="101" t="s">
        <v>200</v>
      </c>
      <c r="C222" s="101" t="s">
        <v>60</v>
      </c>
      <c r="D222" s="25"/>
      <c r="E222" s="67"/>
      <c r="F222" s="44"/>
    </row>
    <row r="223" spans="1:6">
      <c r="A223" s="116" t="s">
        <v>61</v>
      </c>
      <c r="B223" s="101" t="s">
        <v>411</v>
      </c>
      <c r="C223" s="101" t="s">
        <v>392</v>
      </c>
      <c r="D223" s="25"/>
      <c r="E223" s="67"/>
      <c r="F223" s="44"/>
    </row>
    <row r="224" spans="1:6">
      <c r="A224" s="116" t="s">
        <v>394</v>
      </c>
      <c r="B224" s="101" t="s">
        <v>412</v>
      </c>
      <c r="C224" s="101" t="s">
        <v>395</v>
      </c>
      <c r="D224" s="25" t="s">
        <v>26</v>
      </c>
      <c r="E224" s="67"/>
      <c r="F224" s="44"/>
    </row>
    <row r="225" spans="1:6">
      <c r="A225" s="116"/>
      <c r="B225" s="147" t="s">
        <v>413</v>
      </c>
      <c r="C225" s="113" t="s">
        <v>402</v>
      </c>
      <c r="D225" s="142" t="s">
        <v>396</v>
      </c>
      <c r="E225" s="67"/>
      <c r="F225" s="44"/>
    </row>
    <row r="226" spans="1:6">
      <c r="A226" s="116"/>
      <c r="B226" s="147" t="s">
        <v>414</v>
      </c>
      <c r="C226" s="134" t="s">
        <v>393</v>
      </c>
      <c r="D226" s="142" t="s">
        <v>396</v>
      </c>
      <c r="E226" s="67"/>
      <c r="F226" s="44"/>
    </row>
    <row r="227" spans="1:6">
      <c r="A227" s="116" t="s">
        <v>397</v>
      </c>
      <c r="B227" s="101" t="s">
        <v>201</v>
      </c>
      <c r="C227" s="101" t="s">
        <v>407</v>
      </c>
      <c r="D227" s="25" t="s">
        <v>26</v>
      </c>
      <c r="E227" s="67"/>
      <c r="F227" s="83"/>
    </row>
    <row r="228" spans="1:6" ht="23.25" customHeight="1">
      <c r="A228" s="116"/>
      <c r="B228" s="101" t="s">
        <v>203</v>
      </c>
      <c r="C228" s="113" t="s">
        <v>405</v>
      </c>
      <c r="D228" s="142" t="s">
        <v>5</v>
      </c>
      <c r="E228" s="67"/>
      <c r="F228" s="420" t="s">
        <v>374</v>
      </c>
    </row>
    <row r="229" spans="1:6">
      <c r="A229" s="116"/>
      <c r="B229" s="101" t="s">
        <v>202</v>
      </c>
      <c r="C229" s="134" t="s">
        <v>406</v>
      </c>
      <c r="D229" s="142" t="s">
        <v>5</v>
      </c>
      <c r="E229" s="67"/>
      <c r="F229" s="421"/>
    </row>
    <row r="230" spans="1:6">
      <c r="A230" s="116" t="s">
        <v>62</v>
      </c>
      <c r="B230" s="101" t="s">
        <v>415</v>
      </c>
      <c r="C230" s="101" t="s">
        <v>400</v>
      </c>
      <c r="D230" s="142"/>
      <c r="E230" s="67"/>
      <c r="F230" s="84"/>
    </row>
    <row r="231" spans="1:6">
      <c r="A231" s="116" t="s">
        <v>403</v>
      </c>
      <c r="B231" s="101" t="s">
        <v>416</v>
      </c>
      <c r="C231" s="101" t="s">
        <v>399</v>
      </c>
      <c r="D231" s="25" t="s">
        <v>26</v>
      </c>
      <c r="E231" s="67"/>
      <c r="F231" s="84"/>
    </row>
    <row r="232" spans="1:6">
      <c r="A232" s="116"/>
      <c r="B232" s="147" t="s">
        <v>417</v>
      </c>
      <c r="C232" s="88" t="s">
        <v>401</v>
      </c>
      <c r="D232" s="142" t="s">
        <v>396</v>
      </c>
      <c r="E232" s="67"/>
      <c r="F232" s="84"/>
    </row>
    <row r="233" spans="1:6">
      <c r="A233" s="116"/>
      <c r="B233" s="147" t="s">
        <v>418</v>
      </c>
      <c r="C233" s="147" t="s">
        <v>398</v>
      </c>
      <c r="D233" s="142" t="s">
        <v>396</v>
      </c>
      <c r="E233" s="67"/>
      <c r="F233" s="84"/>
    </row>
    <row r="234" spans="1:6">
      <c r="A234" s="116" t="s">
        <v>404</v>
      </c>
      <c r="B234" s="101" t="s">
        <v>204</v>
      </c>
      <c r="C234" s="101" t="s">
        <v>408</v>
      </c>
      <c r="D234" s="25" t="s">
        <v>26</v>
      </c>
      <c r="E234" s="67"/>
      <c r="F234" s="83"/>
    </row>
    <row r="235" spans="1:6">
      <c r="A235" s="116"/>
      <c r="B235" s="101" t="s">
        <v>206</v>
      </c>
      <c r="C235" s="113" t="s">
        <v>409</v>
      </c>
      <c r="D235" s="142" t="s">
        <v>5</v>
      </c>
      <c r="E235" s="67"/>
      <c r="F235" s="420" t="s">
        <v>374</v>
      </c>
    </row>
    <row r="236" spans="1:6">
      <c r="A236" s="135"/>
      <c r="B236" s="103" t="s">
        <v>205</v>
      </c>
      <c r="C236" s="136" t="s">
        <v>410</v>
      </c>
      <c r="D236" s="142" t="s">
        <v>5</v>
      </c>
      <c r="E236" s="155"/>
      <c r="F236" s="422"/>
    </row>
    <row r="237" spans="1:6">
      <c r="A237" s="148">
        <v>4.4000000000000004</v>
      </c>
      <c r="B237" s="104"/>
      <c r="C237" s="104" t="s">
        <v>63</v>
      </c>
      <c r="D237" s="149"/>
      <c r="E237" s="70"/>
      <c r="F237" s="48"/>
    </row>
    <row r="238" spans="1:6">
      <c r="A238" s="124" t="s">
        <v>64</v>
      </c>
      <c r="B238" s="98" t="s">
        <v>207</v>
      </c>
      <c r="C238" s="150" t="s">
        <v>65</v>
      </c>
      <c r="D238" s="125" t="s">
        <v>425</v>
      </c>
      <c r="E238" s="57"/>
      <c r="F238" s="53"/>
    </row>
    <row r="239" spans="1:6">
      <c r="A239" s="116">
        <v>4.5</v>
      </c>
      <c r="B239" s="101" t="s">
        <v>208</v>
      </c>
      <c r="C239" s="101" t="s">
        <v>66</v>
      </c>
      <c r="D239" s="25" t="s">
        <v>26</v>
      </c>
      <c r="E239" s="67"/>
      <c r="F239" s="44"/>
    </row>
    <row r="240" spans="1:6">
      <c r="A240" s="116"/>
      <c r="B240" s="101" t="s">
        <v>209</v>
      </c>
      <c r="C240" s="134" t="s">
        <v>354</v>
      </c>
      <c r="D240" s="142" t="s">
        <v>31</v>
      </c>
      <c r="E240" s="67"/>
      <c r="F240" s="80"/>
    </row>
    <row r="241" spans="1:6">
      <c r="A241" s="116"/>
      <c r="B241" s="101" t="s">
        <v>210</v>
      </c>
      <c r="C241" s="134" t="s">
        <v>353</v>
      </c>
      <c r="D241" s="142" t="s">
        <v>31</v>
      </c>
      <c r="E241" s="67"/>
      <c r="F241" s="80"/>
    </row>
    <row r="242" spans="1:6">
      <c r="A242" s="116"/>
      <c r="B242" s="101" t="s">
        <v>211</v>
      </c>
      <c r="C242" s="134" t="s">
        <v>352</v>
      </c>
      <c r="D242" s="142" t="s">
        <v>31</v>
      </c>
      <c r="E242" s="67"/>
      <c r="F242" s="80"/>
    </row>
    <row r="243" spans="1:6">
      <c r="A243" s="116"/>
      <c r="B243" s="101" t="s">
        <v>212</v>
      </c>
      <c r="C243" s="134" t="s">
        <v>351</v>
      </c>
      <c r="D243" s="142" t="s">
        <v>31</v>
      </c>
      <c r="E243" s="67"/>
      <c r="F243" s="80"/>
    </row>
    <row r="244" spans="1:6">
      <c r="A244" s="116"/>
      <c r="B244" s="101" t="s">
        <v>213</v>
      </c>
      <c r="C244" s="134" t="s">
        <v>350</v>
      </c>
      <c r="D244" s="142" t="s">
        <v>31</v>
      </c>
      <c r="E244" s="67"/>
      <c r="F244" s="80"/>
    </row>
    <row r="245" spans="1:6">
      <c r="A245" s="116"/>
      <c r="B245" s="101" t="s">
        <v>214</v>
      </c>
      <c r="C245" s="134" t="s">
        <v>349</v>
      </c>
      <c r="D245" s="142" t="s">
        <v>31</v>
      </c>
      <c r="E245" s="67"/>
      <c r="F245" s="80"/>
    </row>
    <row r="246" spans="1:6">
      <c r="A246" s="116">
        <v>4.5999999999999996</v>
      </c>
      <c r="B246" s="101" t="s">
        <v>215</v>
      </c>
      <c r="C246" s="101" t="s">
        <v>67</v>
      </c>
      <c r="D246" s="25" t="s">
        <v>31</v>
      </c>
      <c r="E246" s="67"/>
      <c r="F246" s="44"/>
    </row>
    <row r="247" spans="1:6">
      <c r="A247" s="116">
        <v>4.7</v>
      </c>
      <c r="B247" s="101" t="s">
        <v>216</v>
      </c>
      <c r="C247" s="101" t="s">
        <v>68</v>
      </c>
      <c r="D247" s="31" t="s">
        <v>425</v>
      </c>
      <c r="E247" s="67"/>
      <c r="F247" s="44"/>
    </row>
    <row r="248" spans="1:6">
      <c r="A248" s="116"/>
      <c r="B248" s="101" t="s">
        <v>217</v>
      </c>
      <c r="C248" s="134" t="s">
        <v>347</v>
      </c>
      <c r="D248" s="114" t="s">
        <v>425</v>
      </c>
      <c r="E248" s="67"/>
      <c r="F248" s="80"/>
    </row>
    <row r="249" spans="1:6">
      <c r="A249" s="135"/>
      <c r="B249" s="103" t="s">
        <v>218</v>
      </c>
      <c r="C249" s="136" t="s">
        <v>348</v>
      </c>
      <c r="D249" s="264" t="s">
        <v>425</v>
      </c>
      <c r="E249" s="155"/>
      <c r="F249" s="82"/>
    </row>
    <row r="250" spans="1:6">
      <c r="A250" s="314" t="s">
        <v>45</v>
      </c>
      <c r="B250" s="315"/>
      <c r="C250" s="315"/>
      <c r="D250" s="316"/>
      <c r="E250" s="317"/>
      <c r="F250" s="318"/>
    </row>
    <row r="251" spans="1:6">
      <c r="A251" s="116">
        <v>4.8</v>
      </c>
      <c r="B251" s="101" t="s">
        <v>561</v>
      </c>
      <c r="C251" s="101" t="s">
        <v>567</v>
      </c>
      <c r="D251" s="25" t="s">
        <v>6</v>
      </c>
      <c r="E251" s="67"/>
      <c r="F251" s="80"/>
    </row>
    <row r="252" spans="1:6">
      <c r="A252" s="116"/>
      <c r="B252" s="101" t="s">
        <v>562</v>
      </c>
      <c r="C252" s="134" t="s">
        <v>571</v>
      </c>
      <c r="D252" s="142" t="s">
        <v>6</v>
      </c>
      <c r="E252" s="67"/>
      <c r="F252" s="80"/>
    </row>
    <row r="253" spans="1:6">
      <c r="A253" s="116"/>
      <c r="B253" s="101" t="s">
        <v>563</v>
      </c>
      <c r="C253" s="134" t="s">
        <v>572</v>
      </c>
      <c r="D253" s="142" t="s">
        <v>6</v>
      </c>
      <c r="E253" s="67"/>
      <c r="F253" s="44"/>
    </row>
    <row r="254" spans="1:6">
      <c r="A254" s="314" t="s">
        <v>578</v>
      </c>
      <c r="B254" s="315"/>
      <c r="C254" s="315" t="s">
        <v>63</v>
      </c>
      <c r="D254" s="316"/>
      <c r="E254" s="317"/>
      <c r="F254" s="318"/>
    </row>
    <row r="255" spans="1:6">
      <c r="A255" s="116">
        <v>4.9000000000000004</v>
      </c>
      <c r="B255" s="101" t="s">
        <v>573</v>
      </c>
      <c r="C255" s="101" t="s">
        <v>569</v>
      </c>
      <c r="D255" s="31" t="s">
        <v>28</v>
      </c>
      <c r="E255" s="67"/>
      <c r="F255" s="44"/>
    </row>
    <row r="256" spans="1:6">
      <c r="A256" s="116"/>
      <c r="B256" s="101" t="s">
        <v>574</v>
      </c>
      <c r="C256" s="134" t="s">
        <v>576</v>
      </c>
      <c r="D256" s="265"/>
      <c r="E256" s="266"/>
      <c r="F256" s="267"/>
    </row>
    <row r="257" spans="1:6">
      <c r="A257" s="151"/>
      <c r="B257" s="105" t="s">
        <v>575</v>
      </c>
      <c r="C257" s="152" t="s">
        <v>570</v>
      </c>
      <c r="D257" s="153" t="s">
        <v>5</v>
      </c>
      <c r="E257" s="268"/>
      <c r="F257" s="269"/>
    </row>
    <row r="259" spans="1:6">
      <c r="D259" s="71"/>
      <c r="E259" s="71" t="s">
        <v>227</v>
      </c>
      <c r="F259" s="71"/>
    </row>
    <row r="260" spans="1:6">
      <c r="D260" s="71" t="s">
        <v>228</v>
      </c>
      <c r="E260" s="72"/>
      <c r="F260" s="72"/>
    </row>
    <row r="261" spans="1:6">
      <c r="D261" s="71" t="s">
        <v>219</v>
      </c>
      <c r="E261" s="72"/>
      <c r="F261" s="72"/>
    </row>
    <row r="262" spans="1:6">
      <c r="D262" s="71" t="s">
        <v>229</v>
      </c>
      <c r="E262" s="72"/>
      <c r="F262" s="72"/>
    </row>
    <row r="263" spans="1:6">
      <c r="D263" s="71" t="s">
        <v>230</v>
      </c>
      <c r="E263" s="72"/>
      <c r="F263" s="72"/>
    </row>
  </sheetData>
  <protectedRanges>
    <protectedRange sqref="E253:F253 E255:F257" name="Range4"/>
    <protectedRange sqref="C3" name="Range1"/>
    <protectedRange sqref="E260:F263" name="Range4_1"/>
  </protectedRanges>
  <mergeCells count="9">
    <mergeCell ref="A2:F2"/>
    <mergeCell ref="F9:F15"/>
    <mergeCell ref="F228:F229"/>
    <mergeCell ref="F235:F236"/>
    <mergeCell ref="F195:F197"/>
    <mergeCell ref="A5:C6"/>
    <mergeCell ref="D5:D6"/>
    <mergeCell ref="E5:E6"/>
    <mergeCell ref="F5:F6"/>
  </mergeCells>
  <hyperlinks>
    <hyperlink ref="E139" r:id="rId1" location="'เอกสารหมายเลข 1_ 2.6'!A1"/>
  </hyperlinks>
  <pageMargins left="0.70866141732283472" right="0.70866141732283472" top="0.74803149606299213" bottom="0.74803149606299213" header="0.31496062992125984" footer="0.31496062992125984"/>
  <pageSetup paperSize="9" scale="40" fitToHeight="0" orientation="portrait" verticalDpi="1200" r:id="rId2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="80" zoomScaleNormal="80" workbookViewId="0">
      <selection activeCell="E7" sqref="E7"/>
    </sheetView>
  </sheetViews>
  <sheetFormatPr defaultColWidth="9.09765625" defaultRowHeight="21.75"/>
  <cols>
    <col min="1" max="1" width="7.8984375" style="32" customWidth="1"/>
    <col min="2" max="2" width="10.59765625" style="33" customWidth="1"/>
    <col min="3" max="3" width="82.8984375" style="34" customWidth="1"/>
    <col min="4" max="4" width="17" style="35" customWidth="1"/>
    <col min="5" max="5" width="23.8984375" style="35" customWidth="1"/>
    <col min="6" max="6" width="18" style="35" customWidth="1"/>
    <col min="7" max="16384" width="9.09765625" style="37"/>
  </cols>
  <sheetData>
    <row r="1" spans="1:6" ht="24">
      <c r="F1" s="36" t="s">
        <v>480</v>
      </c>
    </row>
    <row r="2" spans="1:6" ht="27.75">
      <c r="A2" s="416" t="s">
        <v>617</v>
      </c>
      <c r="B2" s="416"/>
      <c r="C2" s="416"/>
      <c r="D2" s="416"/>
      <c r="E2" s="416"/>
      <c r="F2" s="416"/>
    </row>
    <row r="3" spans="1:6" ht="27.75">
      <c r="A3" s="38"/>
      <c r="B3" s="39" t="s">
        <v>219</v>
      </c>
      <c r="C3" s="40"/>
      <c r="D3" s="73"/>
      <c r="E3" s="73"/>
      <c r="F3" s="40"/>
    </row>
    <row r="5" spans="1:6" ht="43.5" customHeight="1">
      <c r="A5" s="397" t="s">
        <v>0</v>
      </c>
      <c r="B5" s="397"/>
      <c r="C5" s="397"/>
      <c r="D5" s="397" t="s">
        <v>1</v>
      </c>
      <c r="E5" s="401" t="s">
        <v>628</v>
      </c>
      <c r="F5" s="399" t="s">
        <v>221</v>
      </c>
    </row>
    <row r="6" spans="1:6">
      <c r="A6" s="398"/>
      <c r="B6" s="398"/>
      <c r="C6" s="398"/>
      <c r="D6" s="398"/>
      <c r="E6" s="402"/>
      <c r="F6" s="400"/>
    </row>
    <row r="7" spans="1:6">
      <c r="A7" s="99" t="s">
        <v>383</v>
      </c>
      <c r="B7" s="99"/>
      <c r="C7" s="99"/>
      <c r="D7" s="99"/>
      <c r="E7" s="154"/>
      <c r="F7" s="61"/>
    </row>
    <row r="8" spans="1:6">
      <c r="A8" s="124">
        <v>2.6</v>
      </c>
      <c r="B8" s="98"/>
      <c r="C8" s="93" t="s">
        <v>465</v>
      </c>
      <c r="D8" s="130"/>
      <c r="E8" s="245"/>
      <c r="F8" s="51"/>
    </row>
    <row r="9" spans="1:6">
      <c r="A9" s="124" t="s">
        <v>43</v>
      </c>
      <c r="B9" s="98"/>
      <c r="C9" s="93" t="s">
        <v>467</v>
      </c>
      <c r="D9" s="130"/>
      <c r="E9" s="57"/>
      <c r="F9" s="51"/>
    </row>
    <row r="10" spans="1:6">
      <c r="A10" s="124"/>
      <c r="B10" s="98"/>
      <c r="C10" s="385" t="s">
        <v>234</v>
      </c>
      <c r="D10" s="130" t="s">
        <v>26</v>
      </c>
      <c r="E10" s="57"/>
      <c r="F10" s="51"/>
    </row>
    <row r="11" spans="1:6">
      <c r="A11" s="124"/>
      <c r="B11" s="98"/>
      <c r="C11" s="246" t="s">
        <v>618</v>
      </c>
      <c r="D11" s="139" t="s">
        <v>6</v>
      </c>
      <c r="E11" s="57"/>
      <c r="F11" s="51"/>
    </row>
    <row r="12" spans="1:6">
      <c r="A12" s="124"/>
      <c r="B12" s="98"/>
      <c r="C12" s="246" t="s">
        <v>619</v>
      </c>
      <c r="D12" s="139" t="s">
        <v>6</v>
      </c>
      <c r="E12" s="57"/>
      <c r="F12" s="51"/>
    </row>
    <row r="13" spans="1:6">
      <c r="A13" s="124"/>
      <c r="B13" s="98"/>
      <c r="C13" s="385" t="s">
        <v>235</v>
      </c>
      <c r="D13" s="130" t="s">
        <v>26</v>
      </c>
      <c r="E13" s="57"/>
      <c r="F13" s="51"/>
    </row>
    <row r="14" spans="1:6">
      <c r="A14" s="124"/>
      <c r="B14" s="98"/>
      <c r="C14" s="246" t="s">
        <v>618</v>
      </c>
      <c r="D14" s="139" t="s">
        <v>6</v>
      </c>
      <c r="E14" s="57"/>
      <c r="F14" s="51"/>
    </row>
    <row r="15" spans="1:6">
      <c r="A15" s="124"/>
      <c r="B15" s="98"/>
      <c r="C15" s="246" t="s">
        <v>619</v>
      </c>
      <c r="D15" s="139" t="s">
        <v>6</v>
      </c>
      <c r="E15" s="57"/>
      <c r="F15" s="51"/>
    </row>
    <row r="16" spans="1:6">
      <c r="A16" s="124"/>
      <c r="B16" s="98"/>
      <c r="C16" s="385" t="s">
        <v>236</v>
      </c>
      <c r="D16" s="130" t="s">
        <v>26</v>
      </c>
      <c r="E16" s="57"/>
      <c r="F16" s="51"/>
    </row>
    <row r="17" spans="1:6">
      <c r="A17" s="124"/>
      <c r="B17" s="98"/>
      <c r="C17" s="246" t="s">
        <v>618</v>
      </c>
      <c r="D17" s="139" t="s">
        <v>6</v>
      </c>
      <c r="E17" s="57"/>
      <c r="F17" s="51"/>
    </row>
    <row r="18" spans="1:6">
      <c r="A18" s="124"/>
      <c r="B18" s="98"/>
      <c r="C18" s="246" t="s">
        <v>619</v>
      </c>
      <c r="D18" s="139" t="s">
        <v>6</v>
      </c>
      <c r="E18" s="57"/>
      <c r="F18" s="51"/>
    </row>
    <row r="19" spans="1:6">
      <c r="A19" s="124"/>
      <c r="B19" s="98"/>
      <c r="C19" s="385" t="s">
        <v>466</v>
      </c>
      <c r="D19" s="130" t="s">
        <v>26</v>
      </c>
      <c r="E19" s="57"/>
      <c r="F19" s="51"/>
    </row>
    <row r="20" spans="1:6">
      <c r="A20" s="124"/>
      <c r="B20" s="98"/>
      <c r="C20" s="246" t="s">
        <v>618</v>
      </c>
      <c r="D20" s="139" t="s">
        <v>6</v>
      </c>
      <c r="E20" s="57"/>
      <c r="F20" s="51"/>
    </row>
    <row r="21" spans="1:6">
      <c r="A21" s="124"/>
      <c r="B21" s="98"/>
      <c r="C21" s="246" t="s">
        <v>619</v>
      </c>
      <c r="D21" s="139" t="s">
        <v>6</v>
      </c>
      <c r="E21" s="57"/>
      <c r="F21" s="51"/>
    </row>
    <row r="22" spans="1:6">
      <c r="A22" s="124"/>
      <c r="B22" s="98"/>
      <c r="C22" s="385" t="s">
        <v>466</v>
      </c>
      <c r="D22" s="130" t="s">
        <v>26</v>
      </c>
      <c r="E22" s="57"/>
      <c r="F22" s="51"/>
    </row>
    <row r="23" spans="1:6">
      <c r="A23" s="124"/>
      <c r="B23" s="98"/>
      <c r="C23" s="246" t="s">
        <v>618</v>
      </c>
      <c r="D23" s="139" t="s">
        <v>6</v>
      </c>
      <c r="E23" s="57"/>
      <c r="F23" s="51"/>
    </row>
    <row r="24" spans="1:6">
      <c r="A24" s="124"/>
      <c r="B24" s="98"/>
      <c r="C24" s="246" t="s">
        <v>619</v>
      </c>
      <c r="D24" s="139" t="s">
        <v>6</v>
      </c>
      <c r="E24" s="57"/>
      <c r="F24" s="51"/>
    </row>
    <row r="25" spans="1:6">
      <c r="A25" s="124"/>
      <c r="B25" s="98"/>
      <c r="C25" s="385" t="s">
        <v>479</v>
      </c>
      <c r="D25" s="130"/>
      <c r="E25" s="57"/>
      <c r="F25" s="51"/>
    </row>
    <row r="26" spans="1:6">
      <c r="A26" s="124" t="s">
        <v>44</v>
      </c>
      <c r="B26" s="98"/>
      <c r="C26" s="93" t="s">
        <v>468</v>
      </c>
      <c r="D26" s="130"/>
      <c r="E26" s="57"/>
      <c r="F26" s="51"/>
    </row>
    <row r="27" spans="1:6">
      <c r="A27" s="124"/>
      <c r="B27" s="98"/>
      <c r="C27" s="385" t="s">
        <v>234</v>
      </c>
      <c r="D27" s="130" t="s">
        <v>26</v>
      </c>
      <c r="E27" s="57"/>
      <c r="F27" s="51"/>
    </row>
    <row r="28" spans="1:6">
      <c r="A28" s="124"/>
      <c r="B28" s="98"/>
      <c r="C28" s="246" t="s">
        <v>477</v>
      </c>
      <c r="D28" s="139" t="s">
        <v>6</v>
      </c>
      <c r="E28" s="57"/>
      <c r="F28" s="51"/>
    </row>
    <row r="29" spans="1:6">
      <c r="A29" s="124"/>
      <c r="B29" s="98"/>
      <c r="C29" s="246" t="s">
        <v>478</v>
      </c>
      <c r="D29" s="139" t="s">
        <v>6</v>
      </c>
      <c r="E29" s="57"/>
      <c r="F29" s="51"/>
    </row>
    <row r="30" spans="1:6">
      <c r="A30" s="124"/>
      <c r="B30" s="98"/>
      <c r="C30" s="385" t="s">
        <v>235</v>
      </c>
      <c r="D30" s="130" t="s">
        <v>26</v>
      </c>
      <c r="E30" s="57"/>
      <c r="F30" s="51"/>
    </row>
    <row r="31" spans="1:6">
      <c r="A31" s="124"/>
      <c r="B31" s="98"/>
      <c r="C31" s="246" t="s">
        <v>477</v>
      </c>
      <c r="D31" s="139" t="s">
        <v>6</v>
      </c>
      <c r="E31" s="57"/>
      <c r="F31" s="51"/>
    </row>
    <row r="32" spans="1:6">
      <c r="A32" s="124"/>
      <c r="B32" s="98"/>
      <c r="C32" s="246" t="s">
        <v>478</v>
      </c>
      <c r="D32" s="139" t="s">
        <v>6</v>
      </c>
      <c r="E32" s="57"/>
      <c r="F32" s="51"/>
    </row>
    <row r="33" spans="1:6">
      <c r="A33" s="124"/>
      <c r="B33" s="98"/>
      <c r="C33" s="385" t="s">
        <v>236</v>
      </c>
      <c r="D33" s="130" t="s">
        <v>26</v>
      </c>
      <c r="E33" s="57"/>
      <c r="F33" s="51"/>
    </row>
    <row r="34" spans="1:6">
      <c r="A34" s="124"/>
      <c r="B34" s="98"/>
      <c r="C34" s="246" t="s">
        <v>477</v>
      </c>
      <c r="D34" s="139" t="s">
        <v>6</v>
      </c>
      <c r="E34" s="57"/>
      <c r="F34" s="51"/>
    </row>
    <row r="35" spans="1:6">
      <c r="A35" s="124"/>
      <c r="B35" s="98"/>
      <c r="C35" s="246" t="s">
        <v>478</v>
      </c>
      <c r="D35" s="139" t="s">
        <v>6</v>
      </c>
      <c r="E35" s="57"/>
      <c r="F35" s="51"/>
    </row>
    <row r="36" spans="1:6">
      <c r="A36" s="124"/>
      <c r="B36" s="98"/>
      <c r="C36" s="385" t="s">
        <v>466</v>
      </c>
      <c r="D36" s="130" t="s">
        <v>26</v>
      </c>
      <c r="E36" s="57"/>
      <c r="F36" s="51"/>
    </row>
    <row r="37" spans="1:6">
      <c r="A37" s="124"/>
      <c r="B37" s="98"/>
      <c r="C37" s="246" t="s">
        <v>477</v>
      </c>
      <c r="D37" s="139" t="s">
        <v>6</v>
      </c>
      <c r="E37" s="57"/>
      <c r="F37" s="51"/>
    </row>
    <row r="38" spans="1:6">
      <c r="A38" s="124"/>
      <c r="B38" s="98"/>
      <c r="C38" s="246" t="s">
        <v>478</v>
      </c>
      <c r="D38" s="139" t="s">
        <v>6</v>
      </c>
      <c r="E38" s="57"/>
      <c r="F38" s="51"/>
    </row>
    <row r="39" spans="1:6">
      <c r="A39" s="124"/>
      <c r="B39" s="98"/>
      <c r="C39" s="385" t="s">
        <v>466</v>
      </c>
      <c r="D39" s="130" t="s">
        <v>26</v>
      </c>
      <c r="E39" s="57"/>
      <c r="F39" s="51"/>
    </row>
    <row r="40" spans="1:6">
      <c r="A40" s="124"/>
      <c r="B40" s="98"/>
      <c r="C40" s="246" t="s">
        <v>477</v>
      </c>
      <c r="D40" s="139" t="s">
        <v>6</v>
      </c>
      <c r="E40" s="57"/>
      <c r="F40" s="51"/>
    </row>
    <row r="41" spans="1:6">
      <c r="A41" s="124"/>
      <c r="B41" s="98"/>
      <c r="C41" s="246" t="s">
        <v>478</v>
      </c>
      <c r="D41" s="139" t="s">
        <v>6</v>
      </c>
      <c r="E41" s="57"/>
      <c r="F41" s="51"/>
    </row>
    <row r="42" spans="1:6">
      <c r="A42" s="247"/>
      <c r="B42" s="248"/>
      <c r="C42" s="385" t="s">
        <v>479</v>
      </c>
      <c r="D42" s="130"/>
      <c r="E42" s="249"/>
      <c r="F42" s="250"/>
    </row>
    <row r="43" spans="1:6">
      <c r="D43" s="71"/>
      <c r="E43" s="71"/>
      <c r="F43" s="71"/>
    </row>
    <row r="44" spans="1:6">
      <c r="D44" s="71"/>
      <c r="E44" s="71" t="s">
        <v>227</v>
      </c>
      <c r="F44" s="71"/>
    </row>
    <row r="45" spans="1:6">
      <c r="D45" s="71" t="s">
        <v>228</v>
      </c>
      <c r="E45" s="72"/>
      <c r="F45" s="72"/>
    </row>
    <row r="46" spans="1:6">
      <c r="D46" s="71" t="s">
        <v>219</v>
      </c>
      <c r="E46" s="72"/>
      <c r="F46" s="72"/>
    </row>
    <row r="47" spans="1:6">
      <c r="D47" s="71" t="s">
        <v>229</v>
      </c>
      <c r="E47" s="72"/>
      <c r="F47" s="72"/>
    </row>
    <row r="48" spans="1:6">
      <c r="D48" s="71" t="s">
        <v>230</v>
      </c>
      <c r="E48" s="72"/>
      <c r="F48" s="72"/>
    </row>
  </sheetData>
  <protectedRanges>
    <protectedRange sqref="E45:F48" name="Range4"/>
    <protectedRange sqref="C3" name="Range1"/>
  </protectedRanges>
  <mergeCells count="5">
    <mergeCell ref="A2:F2"/>
    <mergeCell ref="A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verticalDpi="120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zoomScale="70" zoomScaleNormal="70" workbookViewId="0">
      <pane xSplit="7" ySplit="7" topLeftCell="H8" activePane="bottomRight" state="frozen"/>
      <selection activeCell="C13" sqref="C13:L13"/>
      <selection pane="topRight" activeCell="C13" sqref="C13:L13"/>
      <selection pane="bottomLeft" activeCell="C13" sqref="C13:L13"/>
      <selection pane="bottomRight" activeCell="C53" sqref="C53"/>
    </sheetView>
  </sheetViews>
  <sheetFormatPr defaultColWidth="9.09765625" defaultRowHeight="21.75"/>
  <cols>
    <col min="1" max="1" width="7.8984375" style="157" customWidth="1"/>
    <col min="2" max="2" width="10.59765625" style="158" customWidth="1"/>
    <col min="3" max="3" width="82.8984375" style="159" customWidth="1"/>
    <col min="4" max="4" width="12" style="160" customWidth="1"/>
    <col min="5" max="5" width="16.296875" style="160" customWidth="1"/>
    <col min="6" max="6" width="16.5" style="160" customWidth="1"/>
    <col min="7" max="7" width="23.19921875" style="160" customWidth="1"/>
    <col min="8" max="11" width="22.8984375" style="160" customWidth="1"/>
    <col min="12" max="12" width="18" style="160" customWidth="1"/>
    <col min="13" max="16384" width="9.09765625" style="162"/>
  </cols>
  <sheetData>
    <row r="1" spans="1:12" ht="24">
      <c r="L1" s="161" t="s">
        <v>233</v>
      </c>
    </row>
    <row r="2" spans="1:12" ht="27.75">
      <c r="A2" s="396" t="s">
        <v>620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ht="27.75">
      <c r="A3" s="163"/>
      <c r="B3" s="164" t="s">
        <v>219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5" spans="1:12" ht="43.5" customHeight="1">
      <c r="A5" s="397" t="s">
        <v>0</v>
      </c>
      <c r="B5" s="397"/>
      <c r="C5" s="397"/>
      <c r="D5" s="397" t="s">
        <v>1</v>
      </c>
      <c r="E5" s="401" t="s">
        <v>628</v>
      </c>
      <c r="F5" s="399" t="s">
        <v>220</v>
      </c>
      <c r="G5" s="399" t="s">
        <v>377</v>
      </c>
      <c r="H5" s="401" t="s">
        <v>223</v>
      </c>
      <c r="I5" s="399" t="s">
        <v>224</v>
      </c>
      <c r="J5" s="399" t="s">
        <v>225</v>
      </c>
      <c r="K5" s="399" t="s">
        <v>226</v>
      </c>
      <c r="L5" s="399" t="s">
        <v>221</v>
      </c>
    </row>
    <row r="6" spans="1:12">
      <c r="A6" s="398"/>
      <c r="B6" s="398"/>
      <c r="C6" s="398"/>
      <c r="D6" s="398"/>
      <c r="E6" s="402"/>
      <c r="F6" s="400"/>
      <c r="G6" s="400"/>
      <c r="H6" s="402"/>
      <c r="I6" s="400"/>
      <c r="J6" s="400"/>
      <c r="K6" s="400"/>
      <c r="L6" s="400"/>
    </row>
    <row r="7" spans="1:12" s="166" customFormat="1">
      <c r="A7" s="95" t="s">
        <v>2</v>
      </c>
      <c r="B7" s="106"/>
      <c r="C7" s="107"/>
      <c r="D7" s="108"/>
      <c r="E7" s="109"/>
      <c r="F7" s="109"/>
      <c r="G7" s="109"/>
      <c r="H7" s="109"/>
      <c r="I7" s="109"/>
      <c r="J7" s="109"/>
      <c r="K7" s="109"/>
      <c r="L7" s="109"/>
    </row>
    <row r="8" spans="1:12">
      <c r="A8" s="110">
        <v>1.1000000000000001</v>
      </c>
      <c r="B8" s="111" t="s">
        <v>100</v>
      </c>
      <c r="C8" s="85" t="s">
        <v>3</v>
      </c>
      <c r="D8" s="30" t="s">
        <v>4</v>
      </c>
      <c r="E8" s="30">
        <f>'เอกสารหมายเลข 1'!E8</f>
        <v>0</v>
      </c>
      <c r="F8" s="423" t="s">
        <v>606</v>
      </c>
      <c r="G8" s="423" t="s">
        <v>219</v>
      </c>
      <c r="H8" s="203" t="e">
        <f>H9/H16</f>
        <v>#DIV/0!</v>
      </c>
      <c r="I8" s="203" t="e">
        <f t="shared" ref="I8:J8" si="0">I9/I16</f>
        <v>#DIV/0!</v>
      </c>
      <c r="J8" s="203" t="e">
        <f t="shared" si="0"/>
        <v>#DIV/0!</v>
      </c>
      <c r="K8" s="203" t="e">
        <f>K9/K16</f>
        <v>#DIV/0!</v>
      </c>
      <c r="L8" s="30"/>
    </row>
    <row r="9" spans="1:12">
      <c r="A9" s="110"/>
      <c r="B9" s="101" t="s">
        <v>101</v>
      </c>
      <c r="C9" s="112" t="s">
        <v>289</v>
      </c>
      <c r="D9" s="31" t="s">
        <v>5</v>
      </c>
      <c r="E9" s="31">
        <f>'เอกสารหมายเลข 1'!E9</f>
        <v>0</v>
      </c>
      <c r="F9" s="424"/>
      <c r="G9" s="424"/>
      <c r="H9" s="204">
        <f>H10+H11+H12+H13+H14+H15</f>
        <v>0</v>
      </c>
      <c r="I9" s="204">
        <f t="shared" ref="I9:K9" si="1">I10+I11+I12+I13+I14+I15</f>
        <v>0</v>
      </c>
      <c r="J9" s="204">
        <f>J10+J11+J12+J13+J14+J15</f>
        <v>0</v>
      </c>
      <c r="K9" s="204">
        <f t="shared" si="1"/>
        <v>0</v>
      </c>
      <c r="L9" s="31"/>
    </row>
    <row r="10" spans="1:12">
      <c r="A10" s="167"/>
      <c r="B10" s="168" t="s">
        <v>102</v>
      </c>
      <c r="C10" s="169" t="s">
        <v>73</v>
      </c>
      <c r="D10" s="170" t="s">
        <v>5</v>
      </c>
      <c r="E10" s="170">
        <f>'เอกสารหมายเลข 1'!E10</f>
        <v>0</v>
      </c>
      <c r="F10" s="424"/>
      <c r="G10" s="424"/>
      <c r="H10" s="214"/>
      <c r="I10" s="214"/>
      <c r="J10" s="214"/>
      <c r="K10" s="214"/>
      <c r="L10" s="170"/>
    </row>
    <row r="11" spans="1:12">
      <c r="A11" s="167"/>
      <c r="B11" s="168" t="s">
        <v>103</v>
      </c>
      <c r="C11" s="169" t="s">
        <v>74</v>
      </c>
      <c r="D11" s="170" t="s">
        <v>5</v>
      </c>
      <c r="E11" s="170">
        <f>'เอกสารหมายเลข 1'!E11</f>
        <v>0</v>
      </c>
      <c r="F11" s="424"/>
      <c r="G11" s="424"/>
      <c r="H11" s="214"/>
      <c r="I11" s="214"/>
      <c r="J11" s="214"/>
      <c r="K11" s="214"/>
      <c r="L11" s="170"/>
    </row>
    <row r="12" spans="1:12">
      <c r="A12" s="167"/>
      <c r="B12" s="168" t="s">
        <v>104</v>
      </c>
      <c r="C12" s="169" t="s">
        <v>75</v>
      </c>
      <c r="D12" s="170" t="s">
        <v>5</v>
      </c>
      <c r="E12" s="170">
        <f>'เอกสารหมายเลข 1'!E12</f>
        <v>0</v>
      </c>
      <c r="F12" s="424"/>
      <c r="G12" s="424"/>
      <c r="H12" s="214"/>
      <c r="I12" s="214"/>
      <c r="J12" s="214"/>
      <c r="K12" s="214"/>
      <c r="L12" s="170"/>
    </row>
    <row r="13" spans="1:12">
      <c r="A13" s="167"/>
      <c r="B13" s="168" t="s">
        <v>105</v>
      </c>
      <c r="C13" s="169" t="s">
        <v>76</v>
      </c>
      <c r="D13" s="170" t="s">
        <v>5</v>
      </c>
      <c r="E13" s="170">
        <f>'เอกสารหมายเลข 1'!E13</f>
        <v>0</v>
      </c>
      <c r="F13" s="424"/>
      <c r="G13" s="424"/>
      <c r="H13" s="214"/>
      <c r="I13" s="214"/>
      <c r="J13" s="214"/>
      <c r="K13" s="214"/>
      <c r="L13" s="170"/>
    </row>
    <row r="14" spans="1:12">
      <c r="A14" s="167"/>
      <c r="B14" s="168" t="s">
        <v>106</v>
      </c>
      <c r="C14" s="169" t="s">
        <v>77</v>
      </c>
      <c r="D14" s="170" t="s">
        <v>5</v>
      </c>
      <c r="E14" s="170">
        <f>'เอกสารหมายเลข 1'!E14</f>
        <v>0</v>
      </c>
      <c r="F14" s="424"/>
      <c r="G14" s="424"/>
      <c r="H14" s="214"/>
      <c r="I14" s="214"/>
      <c r="J14" s="214"/>
      <c r="K14" s="214"/>
      <c r="L14" s="170"/>
    </row>
    <row r="15" spans="1:12">
      <c r="A15" s="167"/>
      <c r="B15" s="168" t="s">
        <v>107</v>
      </c>
      <c r="C15" s="169" t="s">
        <v>78</v>
      </c>
      <c r="D15" s="170" t="s">
        <v>5</v>
      </c>
      <c r="E15" s="170">
        <f>'เอกสารหมายเลข 1'!E15</f>
        <v>0</v>
      </c>
      <c r="F15" s="424"/>
      <c r="G15" s="424"/>
      <c r="H15" s="214"/>
      <c r="I15" s="214"/>
      <c r="J15" s="214"/>
      <c r="K15" s="214"/>
      <c r="L15" s="170"/>
    </row>
    <row r="16" spans="1:12">
      <c r="A16" s="110"/>
      <c r="B16" s="101" t="s">
        <v>108</v>
      </c>
      <c r="C16" s="112" t="s">
        <v>290</v>
      </c>
      <c r="D16" s="31" t="s">
        <v>6</v>
      </c>
      <c r="E16" s="31">
        <f>'เอกสารหมายเลข 1'!E16</f>
        <v>0</v>
      </c>
      <c r="F16" s="424"/>
      <c r="G16" s="424"/>
      <c r="H16" s="213">
        <f>H17+H18</f>
        <v>0</v>
      </c>
      <c r="I16" s="213">
        <f t="shared" ref="I16:K16" si="2">I17+I18</f>
        <v>0</v>
      </c>
      <c r="J16" s="213">
        <f t="shared" si="2"/>
        <v>0</v>
      </c>
      <c r="K16" s="213">
        <f t="shared" si="2"/>
        <v>0</v>
      </c>
      <c r="L16" s="31"/>
    </row>
    <row r="17" spans="1:12">
      <c r="A17" s="167"/>
      <c r="B17" s="168" t="s">
        <v>109</v>
      </c>
      <c r="C17" s="169" t="s">
        <v>79</v>
      </c>
      <c r="D17" s="170" t="s">
        <v>6</v>
      </c>
      <c r="E17" s="170">
        <f>'เอกสารหมายเลข 1'!E17</f>
        <v>0</v>
      </c>
      <c r="F17" s="424"/>
      <c r="G17" s="424"/>
      <c r="H17" s="214"/>
      <c r="I17" s="214"/>
      <c r="J17" s="214"/>
      <c r="K17" s="214"/>
      <c r="L17" s="170"/>
    </row>
    <row r="18" spans="1:12">
      <c r="A18" s="167"/>
      <c r="B18" s="168" t="s">
        <v>110</v>
      </c>
      <c r="C18" s="169" t="s">
        <v>80</v>
      </c>
      <c r="D18" s="170" t="s">
        <v>6</v>
      </c>
      <c r="E18" s="170">
        <f>'เอกสารหมายเลข 1'!E18</f>
        <v>0</v>
      </c>
      <c r="F18" s="424"/>
      <c r="G18" s="424"/>
      <c r="H18" s="214"/>
      <c r="I18" s="214"/>
      <c r="J18" s="214"/>
      <c r="K18" s="214"/>
      <c r="L18" s="170"/>
    </row>
    <row r="19" spans="1:12">
      <c r="A19" s="115" t="s">
        <v>69</v>
      </c>
      <c r="B19" s="115"/>
      <c r="C19" s="86"/>
      <c r="D19" s="114"/>
      <c r="E19" s="114"/>
      <c r="F19" s="425"/>
      <c r="G19" s="425"/>
      <c r="H19" s="215"/>
      <c r="I19" s="215"/>
      <c r="J19" s="215"/>
      <c r="K19" s="215"/>
      <c r="L19" s="114"/>
    </row>
    <row r="20" spans="1:12" ht="43.5">
      <c r="A20" s="116">
        <v>1.2</v>
      </c>
      <c r="B20" s="101" t="s">
        <v>112</v>
      </c>
      <c r="C20" s="87" t="s">
        <v>7</v>
      </c>
      <c r="D20" s="31" t="s">
        <v>371</v>
      </c>
      <c r="E20" s="31">
        <f>'เอกสารหมายเลข 1'!E20</f>
        <v>0</v>
      </c>
      <c r="F20" s="31" t="s">
        <v>607</v>
      </c>
      <c r="G20" s="31" t="s">
        <v>219</v>
      </c>
      <c r="H20" s="204" t="e">
        <f>H21/H22</f>
        <v>#DIV/0!</v>
      </c>
      <c r="I20" s="204" t="e">
        <f t="shared" ref="I20:K20" si="3">I21/I22</f>
        <v>#DIV/0!</v>
      </c>
      <c r="J20" s="204" t="e">
        <f t="shared" si="3"/>
        <v>#DIV/0!</v>
      </c>
      <c r="K20" s="204" t="e">
        <f t="shared" si="3"/>
        <v>#DIV/0!</v>
      </c>
      <c r="L20" s="31"/>
    </row>
    <row r="21" spans="1:12">
      <c r="A21" s="171"/>
      <c r="B21" s="168" t="s">
        <v>113</v>
      </c>
      <c r="C21" s="169" t="s">
        <v>81</v>
      </c>
      <c r="D21" s="170" t="s">
        <v>8</v>
      </c>
      <c r="E21" s="170">
        <f>'เอกสารหมายเลข 1'!E21</f>
        <v>0</v>
      </c>
      <c r="F21" s="170"/>
      <c r="G21" s="170"/>
      <c r="H21" s="214"/>
      <c r="I21" s="214"/>
      <c r="J21" s="214"/>
      <c r="K21" s="214"/>
      <c r="L21" s="170"/>
    </row>
    <row r="22" spans="1:12">
      <c r="A22" s="172"/>
      <c r="B22" s="173" t="s">
        <v>287</v>
      </c>
      <c r="C22" s="174" t="s">
        <v>387</v>
      </c>
      <c r="D22" s="175" t="s">
        <v>6</v>
      </c>
      <c r="E22" s="175"/>
      <c r="F22" s="175"/>
      <c r="G22" s="175"/>
      <c r="H22" s="216">
        <f>H23+H24</f>
        <v>0</v>
      </c>
      <c r="I22" s="216">
        <f t="shared" ref="I22:K22" si="4">I23+I24</f>
        <v>0</v>
      </c>
      <c r="J22" s="216">
        <f t="shared" si="4"/>
        <v>0</v>
      </c>
      <c r="K22" s="216">
        <f t="shared" si="4"/>
        <v>0</v>
      </c>
      <c r="L22" s="175"/>
    </row>
    <row r="23" spans="1:12">
      <c r="A23" s="171"/>
      <c r="B23" s="168" t="s">
        <v>385</v>
      </c>
      <c r="C23" s="169" t="s">
        <v>388</v>
      </c>
      <c r="D23" s="170" t="s">
        <v>6</v>
      </c>
      <c r="E23" s="170"/>
      <c r="F23" s="170"/>
      <c r="G23" s="170"/>
      <c r="H23" s="214"/>
      <c r="I23" s="214"/>
      <c r="J23" s="214"/>
      <c r="K23" s="214"/>
      <c r="L23" s="170"/>
    </row>
    <row r="24" spans="1:12">
      <c r="A24" s="171"/>
      <c r="B24" s="168" t="s">
        <v>386</v>
      </c>
      <c r="C24" s="169" t="s">
        <v>389</v>
      </c>
      <c r="D24" s="170" t="s">
        <v>6</v>
      </c>
      <c r="E24" s="170"/>
      <c r="F24" s="170"/>
      <c r="G24" s="170"/>
      <c r="H24" s="214"/>
      <c r="I24" s="214"/>
      <c r="J24" s="214"/>
      <c r="K24" s="214"/>
      <c r="L24" s="170"/>
    </row>
    <row r="25" spans="1:12" ht="43.5">
      <c r="A25" s="116">
        <v>1.3</v>
      </c>
      <c r="B25" s="101" t="s">
        <v>114</v>
      </c>
      <c r="C25" s="87" t="s">
        <v>592</v>
      </c>
      <c r="D25" s="31" t="s">
        <v>372</v>
      </c>
      <c r="E25" s="31">
        <f>'เอกสารหมายเลข 1'!E25</f>
        <v>0</v>
      </c>
      <c r="F25" s="31" t="s">
        <v>608</v>
      </c>
      <c r="G25" s="31" t="s">
        <v>219</v>
      </c>
      <c r="H25" s="204" t="e">
        <f>H26/H27</f>
        <v>#DIV/0!</v>
      </c>
      <c r="I25" s="204" t="e">
        <f t="shared" ref="I25:K25" si="5">I26/I27</f>
        <v>#DIV/0!</v>
      </c>
      <c r="J25" s="204" t="e">
        <f t="shared" si="5"/>
        <v>#DIV/0!</v>
      </c>
      <c r="K25" s="204" t="e">
        <f t="shared" si="5"/>
        <v>#DIV/0!</v>
      </c>
      <c r="L25" s="31"/>
    </row>
    <row r="26" spans="1:12">
      <c r="A26" s="171"/>
      <c r="B26" s="168" t="s">
        <v>115</v>
      </c>
      <c r="C26" s="169" t="s">
        <v>82</v>
      </c>
      <c r="D26" s="170" t="s">
        <v>10</v>
      </c>
      <c r="E26" s="170">
        <f>'เอกสารหมายเลข 1'!E26</f>
        <v>0</v>
      </c>
      <c r="F26" s="170" t="s">
        <v>621</v>
      </c>
      <c r="G26" s="170"/>
      <c r="H26" s="214"/>
      <c r="I26" s="214"/>
      <c r="J26" s="214"/>
      <c r="K26" s="214"/>
      <c r="L26" s="170"/>
    </row>
    <row r="27" spans="1:12" ht="43.5">
      <c r="A27" s="171"/>
      <c r="B27" s="168" t="s">
        <v>116</v>
      </c>
      <c r="C27" s="169" t="s">
        <v>83</v>
      </c>
      <c r="D27" s="170" t="s">
        <v>8</v>
      </c>
      <c r="E27" s="170">
        <f>'เอกสารหมายเลข 1'!E27</f>
        <v>0</v>
      </c>
      <c r="F27" s="170" t="s">
        <v>622</v>
      </c>
      <c r="G27" s="170"/>
      <c r="H27" s="214"/>
      <c r="I27" s="214"/>
      <c r="J27" s="214"/>
      <c r="K27" s="214"/>
      <c r="L27" s="170"/>
    </row>
    <row r="28" spans="1:12">
      <c r="A28" s="116">
        <v>1.4</v>
      </c>
      <c r="B28" s="101" t="s">
        <v>117</v>
      </c>
      <c r="C28" s="87" t="s">
        <v>11</v>
      </c>
      <c r="D28" s="31" t="s">
        <v>12</v>
      </c>
      <c r="E28" s="31">
        <f>'เอกสารหมายเลข 1'!E28</f>
        <v>0</v>
      </c>
      <c r="F28" s="439" t="s">
        <v>564</v>
      </c>
      <c r="G28" s="439" t="s">
        <v>219</v>
      </c>
      <c r="H28" s="213"/>
      <c r="I28" s="213"/>
      <c r="J28" s="213"/>
      <c r="K28" s="213"/>
      <c r="L28" s="31"/>
    </row>
    <row r="29" spans="1:12" ht="21.75" customHeight="1">
      <c r="A29" s="171"/>
      <c r="B29" s="168" t="s">
        <v>118</v>
      </c>
      <c r="C29" s="169" t="s">
        <v>273</v>
      </c>
      <c r="D29" s="170" t="s">
        <v>12</v>
      </c>
      <c r="E29" s="170">
        <f>'เอกสารหมายเลข 1'!E29</f>
        <v>0</v>
      </c>
      <c r="F29" s="424"/>
      <c r="G29" s="424"/>
      <c r="H29" s="214"/>
      <c r="I29" s="214"/>
      <c r="J29" s="214"/>
      <c r="K29" s="214"/>
      <c r="L29" s="170"/>
    </row>
    <row r="30" spans="1:12">
      <c r="A30" s="171"/>
      <c r="B30" s="168" t="s">
        <v>119</v>
      </c>
      <c r="C30" s="169" t="s">
        <v>274</v>
      </c>
      <c r="D30" s="170" t="s">
        <v>12</v>
      </c>
      <c r="E30" s="170">
        <f>'เอกสารหมายเลข 1'!E30</f>
        <v>0</v>
      </c>
      <c r="F30" s="424"/>
      <c r="G30" s="424"/>
      <c r="H30" s="214"/>
      <c r="I30" s="214"/>
      <c r="J30" s="214"/>
      <c r="K30" s="214"/>
      <c r="L30" s="170"/>
    </row>
    <row r="31" spans="1:12">
      <c r="A31" s="171"/>
      <c r="B31" s="168" t="s">
        <v>120</v>
      </c>
      <c r="C31" s="169" t="s">
        <v>275</v>
      </c>
      <c r="D31" s="170" t="s">
        <v>12</v>
      </c>
      <c r="E31" s="170">
        <f>'เอกสารหมายเลข 1'!E31</f>
        <v>0</v>
      </c>
      <c r="F31" s="425"/>
      <c r="G31" s="425"/>
      <c r="H31" s="214"/>
      <c r="I31" s="214"/>
      <c r="J31" s="214"/>
      <c r="K31" s="214"/>
      <c r="L31" s="170"/>
    </row>
    <row r="32" spans="1:12">
      <c r="A32" s="115" t="s">
        <v>70</v>
      </c>
      <c r="B32" s="115"/>
      <c r="C32" s="86"/>
      <c r="D32" s="114"/>
      <c r="E32" s="114">
        <f>'เอกสารหมายเลข 1'!E32</f>
        <v>0</v>
      </c>
      <c r="F32" s="114"/>
      <c r="G32" s="114"/>
      <c r="H32" s="215"/>
      <c r="I32" s="215"/>
      <c r="J32" s="215"/>
      <c r="K32" s="215"/>
      <c r="L32" s="114"/>
    </row>
    <row r="33" spans="1:12">
      <c r="A33" s="171">
        <v>1.5</v>
      </c>
      <c r="B33" s="168" t="s">
        <v>121</v>
      </c>
      <c r="C33" s="176" t="s">
        <v>13</v>
      </c>
      <c r="D33" s="177" t="s">
        <v>425</v>
      </c>
      <c r="E33" s="177">
        <f>'เอกสารหมายเลข 1'!E33</f>
        <v>0</v>
      </c>
      <c r="F33" s="177" t="s">
        <v>606</v>
      </c>
      <c r="G33" s="177" t="s">
        <v>219</v>
      </c>
      <c r="H33" s="240"/>
      <c r="I33" s="240"/>
      <c r="J33" s="240"/>
      <c r="K33" s="217"/>
      <c r="L33" s="177"/>
    </row>
    <row r="34" spans="1:12">
      <c r="A34" s="171">
        <v>1.6</v>
      </c>
      <c r="B34" s="168" t="s">
        <v>122</v>
      </c>
      <c r="C34" s="176" t="s">
        <v>370</v>
      </c>
      <c r="D34" s="178"/>
      <c r="E34" s="178" t="str">
        <f>'เอกสารหมายเลข 1'!E34</f>
        <v xml:space="preserve"> ----- เชิงอรรถ -----</v>
      </c>
      <c r="F34" s="178" t="s">
        <v>609</v>
      </c>
      <c r="G34" s="178" t="s">
        <v>219</v>
      </c>
      <c r="H34" s="218"/>
      <c r="I34" s="219" t="s">
        <v>384</v>
      </c>
      <c r="J34" s="220"/>
      <c r="K34" s="221"/>
      <c r="L34" s="179"/>
    </row>
    <row r="35" spans="1:12">
      <c r="A35" s="104" t="s">
        <v>14</v>
      </c>
      <c r="B35" s="104"/>
      <c r="C35" s="89"/>
      <c r="D35" s="118"/>
      <c r="E35" s="118"/>
      <c r="F35" s="118"/>
      <c r="G35" s="118"/>
      <c r="H35" s="222"/>
      <c r="I35" s="222"/>
      <c r="J35" s="222"/>
      <c r="K35" s="222"/>
      <c r="L35" s="118"/>
    </row>
    <row r="36" spans="1:12" ht="43.5">
      <c r="A36" s="167">
        <v>1.7</v>
      </c>
      <c r="B36" s="180" t="s">
        <v>123</v>
      </c>
      <c r="C36" s="181" t="s">
        <v>376</v>
      </c>
      <c r="D36" s="182" t="s">
        <v>5</v>
      </c>
      <c r="E36" s="182">
        <f>'เอกสารหมายเลข 1'!E36</f>
        <v>0</v>
      </c>
      <c r="F36" s="182" t="s">
        <v>606</v>
      </c>
      <c r="G36" s="182" t="s">
        <v>219</v>
      </c>
      <c r="H36" s="207"/>
      <c r="I36" s="207"/>
      <c r="J36" s="207"/>
      <c r="K36" s="207"/>
      <c r="L36" s="182"/>
    </row>
    <row r="37" spans="1:12">
      <c r="A37" s="121" t="s">
        <v>71</v>
      </c>
      <c r="B37" s="122"/>
      <c r="C37" s="91"/>
      <c r="D37" s="123"/>
      <c r="E37" s="123">
        <f>'เอกสารหมายเลข 1'!E37</f>
        <v>0</v>
      </c>
      <c r="F37" s="123"/>
      <c r="G37" s="123"/>
      <c r="H37" s="223"/>
      <c r="I37" s="223"/>
      <c r="J37" s="223"/>
      <c r="K37" s="223"/>
      <c r="L37" s="123"/>
    </row>
    <row r="38" spans="1:12" ht="43.5">
      <c r="A38" s="171">
        <v>1.8</v>
      </c>
      <c r="B38" s="168" t="s">
        <v>124</v>
      </c>
      <c r="C38" s="176" t="s">
        <v>15</v>
      </c>
      <c r="D38" s="177" t="s">
        <v>373</v>
      </c>
      <c r="E38" s="177">
        <f>'เอกสารหมายเลข 1'!E38</f>
        <v>0</v>
      </c>
      <c r="F38" s="177" t="s">
        <v>565</v>
      </c>
      <c r="G38" s="177" t="s">
        <v>219</v>
      </c>
      <c r="H38" s="217"/>
      <c r="I38" s="217"/>
      <c r="J38" s="217"/>
      <c r="K38" s="217"/>
      <c r="L38" s="177"/>
    </row>
    <row r="39" spans="1:12" ht="87">
      <c r="A39" s="171">
        <v>1.9</v>
      </c>
      <c r="B39" s="168" t="s">
        <v>125</v>
      </c>
      <c r="C39" s="176" t="s">
        <v>16</v>
      </c>
      <c r="D39" s="177" t="s">
        <v>17</v>
      </c>
      <c r="E39" s="177">
        <f>'เอกสารหมายเลข 1'!E39</f>
        <v>0</v>
      </c>
      <c r="F39" s="177" t="s">
        <v>610</v>
      </c>
      <c r="G39" s="177" t="s">
        <v>219</v>
      </c>
      <c r="H39" s="206"/>
      <c r="I39" s="206"/>
      <c r="J39" s="206"/>
      <c r="K39" s="206"/>
      <c r="L39" s="177"/>
    </row>
    <row r="40" spans="1:12">
      <c r="A40" s="126">
        <v>1.1000000000000001</v>
      </c>
      <c r="B40" s="98" t="s">
        <v>126</v>
      </c>
      <c r="C40" s="92" t="s">
        <v>18</v>
      </c>
      <c r="D40" s="125" t="s">
        <v>19</v>
      </c>
      <c r="E40" s="125">
        <f>'เอกสารหมายเลข 1'!E40</f>
        <v>0</v>
      </c>
      <c r="F40" s="444" t="s">
        <v>606</v>
      </c>
      <c r="G40" s="444" t="s">
        <v>219</v>
      </c>
      <c r="H40" s="224">
        <f>H41+H53</f>
        <v>0</v>
      </c>
      <c r="I40" s="224">
        <f t="shared" ref="I40:K40" si="6">I41+I53</f>
        <v>0</v>
      </c>
      <c r="J40" s="224">
        <f t="shared" si="6"/>
        <v>0</v>
      </c>
      <c r="K40" s="224">
        <f t="shared" si="6"/>
        <v>0</v>
      </c>
      <c r="L40" s="125"/>
    </row>
    <row r="41" spans="1:12">
      <c r="A41" s="124" t="s">
        <v>98</v>
      </c>
      <c r="B41" s="98" t="s">
        <v>127</v>
      </c>
      <c r="C41" s="91" t="s">
        <v>369</v>
      </c>
      <c r="D41" s="123" t="s">
        <v>19</v>
      </c>
      <c r="E41" s="123">
        <f>'เอกสารหมายเลข 1'!E41</f>
        <v>0</v>
      </c>
      <c r="F41" s="445"/>
      <c r="G41" s="445"/>
      <c r="H41" s="223">
        <f>H42+H45+H46+H47+H48+H49+H50+H51+H52</f>
        <v>0</v>
      </c>
      <c r="I41" s="223">
        <f t="shared" ref="I41:K41" si="7">I42+I45+I46+I47+I48+I49+I50+I51+I52</f>
        <v>0</v>
      </c>
      <c r="J41" s="223">
        <f t="shared" si="7"/>
        <v>0</v>
      </c>
      <c r="K41" s="223">
        <f t="shared" si="7"/>
        <v>0</v>
      </c>
      <c r="L41" s="123"/>
    </row>
    <row r="42" spans="1:12">
      <c r="A42" s="124"/>
      <c r="B42" s="98" t="s">
        <v>128</v>
      </c>
      <c r="C42" s="127" t="s">
        <v>257</v>
      </c>
      <c r="D42" s="123" t="s">
        <v>19</v>
      </c>
      <c r="E42" s="123">
        <f>'เอกสารหมายเลข 1'!E42</f>
        <v>0</v>
      </c>
      <c r="F42" s="445"/>
      <c r="G42" s="445"/>
      <c r="H42" s="223">
        <f>H43+H44</f>
        <v>0</v>
      </c>
      <c r="I42" s="223">
        <f t="shared" ref="I42:K42" si="8">I43+I44</f>
        <v>0</v>
      </c>
      <c r="J42" s="223">
        <f t="shared" si="8"/>
        <v>0</v>
      </c>
      <c r="K42" s="223">
        <f t="shared" si="8"/>
        <v>0</v>
      </c>
      <c r="L42" s="123"/>
    </row>
    <row r="43" spans="1:12">
      <c r="A43" s="171"/>
      <c r="B43" s="168" t="s">
        <v>277</v>
      </c>
      <c r="C43" s="183" t="s">
        <v>278</v>
      </c>
      <c r="D43" s="170" t="s">
        <v>19</v>
      </c>
      <c r="E43" s="170">
        <f>'เอกสารหมายเลข 1'!E43</f>
        <v>0</v>
      </c>
      <c r="F43" s="445"/>
      <c r="G43" s="445"/>
      <c r="H43" s="214"/>
      <c r="I43" s="214"/>
      <c r="J43" s="214"/>
      <c r="K43" s="214"/>
      <c r="L43" s="170"/>
    </row>
    <row r="44" spans="1:12">
      <c r="A44" s="171"/>
      <c r="B44" s="168" t="s">
        <v>279</v>
      </c>
      <c r="C44" s="183" t="s">
        <v>280</v>
      </c>
      <c r="D44" s="170" t="s">
        <v>19</v>
      </c>
      <c r="E44" s="170">
        <f>'เอกสารหมายเลข 1'!E44</f>
        <v>0</v>
      </c>
      <c r="F44" s="445"/>
      <c r="G44" s="445"/>
      <c r="H44" s="214"/>
      <c r="I44" s="214"/>
      <c r="J44" s="214"/>
      <c r="K44" s="214"/>
      <c r="L44" s="170"/>
    </row>
    <row r="45" spans="1:12">
      <c r="A45" s="171"/>
      <c r="B45" s="168" t="s">
        <v>129</v>
      </c>
      <c r="C45" s="169" t="s">
        <v>258</v>
      </c>
      <c r="D45" s="170" t="s">
        <v>19</v>
      </c>
      <c r="E45" s="170">
        <f>'เอกสารหมายเลข 1'!E45</f>
        <v>0</v>
      </c>
      <c r="F45" s="445"/>
      <c r="G45" s="445"/>
      <c r="H45" s="214"/>
      <c r="I45" s="214"/>
      <c r="J45" s="214"/>
      <c r="K45" s="214"/>
      <c r="L45" s="170"/>
    </row>
    <row r="46" spans="1:12">
      <c r="A46" s="171"/>
      <c r="B46" s="168" t="s">
        <v>130</v>
      </c>
      <c r="C46" s="169" t="s">
        <v>259</v>
      </c>
      <c r="D46" s="170" t="s">
        <v>19</v>
      </c>
      <c r="E46" s="170">
        <f>'เอกสารหมายเลข 1'!E46</f>
        <v>0</v>
      </c>
      <c r="F46" s="445"/>
      <c r="G46" s="445"/>
      <c r="H46" s="214"/>
      <c r="I46" s="214"/>
      <c r="J46" s="214"/>
      <c r="K46" s="214"/>
      <c r="L46" s="170"/>
    </row>
    <row r="47" spans="1:12">
      <c r="A47" s="171"/>
      <c r="B47" s="168" t="s">
        <v>131</v>
      </c>
      <c r="C47" s="169" t="s">
        <v>260</v>
      </c>
      <c r="D47" s="170" t="s">
        <v>19</v>
      </c>
      <c r="E47" s="170">
        <f>'เอกสารหมายเลข 1'!E47</f>
        <v>0</v>
      </c>
      <c r="F47" s="445"/>
      <c r="G47" s="445"/>
      <c r="H47" s="214"/>
      <c r="I47" s="214"/>
      <c r="J47" s="214"/>
      <c r="K47" s="214"/>
      <c r="L47" s="170"/>
    </row>
    <row r="48" spans="1:12">
      <c r="A48" s="171"/>
      <c r="B48" s="168" t="s">
        <v>132</v>
      </c>
      <c r="C48" s="169" t="s">
        <v>261</v>
      </c>
      <c r="D48" s="170" t="s">
        <v>19</v>
      </c>
      <c r="E48" s="170">
        <f>'เอกสารหมายเลข 1'!E48</f>
        <v>0</v>
      </c>
      <c r="F48" s="445"/>
      <c r="G48" s="445"/>
      <c r="H48" s="214"/>
      <c r="I48" s="214"/>
      <c r="J48" s="214"/>
      <c r="K48" s="214"/>
      <c r="L48" s="170"/>
    </row>
    <row r="49" spans="1:12">
      <c r="A49" s="171"/>
      <c r="B49" s="168" t="s">
        <v>133</v>
      </c>
      <c r="C49" s="169" t="s">
        <v>262</v>
      </c>
      <c r="D49" s="170" t="s">
        <v>19</v>
      </c>
      <c r="E49" s="170">
        <f>'เอกสารหมายเลข 1'!E49</f>
        <v>0</v>
      </c>
      <c r="F49" s="445"/>
      <c r="G49" s="445"/>
      <c r="H49" s="214"/>
      <c r="I49" s="214"/>
      <c r="J49" s="214"/>
      <c r="K49" s="214"/>
      <c r="L49" s="170"/>
    </row>
    <row r="50" spans="1:12">
      <c r="A50" s="171"/>
      <c r="B50" s="168" t="s">
        <v>134</v>
      </c>
      <c r="C50" s="169" t="s">
        <v>263</v>
      </c>
      <c r="D50" s="170" t="s">
        <v>19</v>
      </c>
      <c r="E50" s="170">
        <f>'เอกสารหมายเลข 1'!E50</f>
        <v>0</v>
      </c>
      <c r="F50" s="445"/>
      <c r="G50" s="445"/>
      <c r="H50" s="214"/>
      <c r="I50" s="214"/>
      <c r="J50" s="214"/>
      <c r="K50" s="214"/>
      <c r="L50" s="170"/>
    </row>
    <row r="51" spans="1:12">
      <c r="A51" s="171"/>
      <c r="B51" s="168" t="s">
        <v>135</v>
      </c>
      <c r="C51" s="169" t="s">
        <v>264</v>
      </c>
      <c r="D51" s="170" t="s">
        <v>19</v>
      </c>
      <c r="E51" s="170">
        <f>'เอกสารหมายเลข 1'!E51</f>
        <v>0</v>
      </c>
      <c r="F51" s="445"/>
      <c r="G51" s="445"/>
      <c r="H51" s="214"/>
      <c r="I51" s="214"/>
      <c r="J51" s="214"/>
      <c r="K51" s="214"/>
      <c r="L51" s="170"/>
    </row>
    <row r="52" spans="1:12">
      <c r="A52" s="171"/>
      <c r="B52" s="168" t="s">
        <v>281</v>
      </c>
      <c r="C52" s="169" t="s">
        <v>282</v>
      </c>
      <c r="D52" s="170" t="s">
        <v>19</v>
      </c>
      <c r="E52" s="170">
        <f>'เอกสารหมายเลข 1'!E52</f>
        <v>0</v>
      </c>
      <c r="F52" s="445"/>
      <c r="G52" s="445"/>
      <c r="H52" s="214"/>
      <c r="I52" s="214"/>
      <c r="J52" s="214"/>
      <c r="K52" s="214"/>
      <c r="L52" s="170"/>
    </row>
    <row r="53" spans="1:12">
      <c r="A53" s="124" t="s">
        <v>99</v>
      </c>
      <c r="B53" s="98" t="s">
        <v>136</v>
      </c>
      <c r="C53" s="93" t="s">
        <v>276</v>
      </c>
      <c r="D53" s="123" t="s">
        <v>19</v>
      </c>
      <c r="E53" s="123">
        <f>'เอกสารหมายเลข 1'!E53</f>
        <v>0</v>
      </c>
      <c r="F53" s="445"/>
      <c r="G53" s="445"/>
      <c r="H53" s="223">
        <f>H54+H57+H58+H59+H60+H61+H62+H63+H64</f>
        <v>0</v>
      </c>
      <c r="I53" s="223">
        <f t="shared" ref="I53" si="9">I54+I57+I58+I59+I60+I61+I62+I63+I64</f>
        <v>0</v>
      </c>
      <c r="J53" s="223">
        <f t="shared" ref="J53" si="10">J54+J57+J58+J59+J60+J61+J62+J63+J64</f>
        <v>0</v>
      </c>
      <c r="K53" s="223">
        <f t="shared" ref="K53" si="11">K54+K57+K58+K59+K60+K61+K62+K63+K64</f>
        <v>0</v>
      </c>
      <c r="L53" s="123"/>
    </row>
    <row r="54" spans="1:12">
      <c r="A54" s="130"/>
      <c r="B54" s="98" t="s">
        <v>137</v>
      </c>
      <c r="C54" s="127" t="s">
        <v>265</v>
      </c>
      <c r="D54" s="123" t="s">
        <v>19</v>
      </c>
      <c r="E54" s="123">
        <f>'เอกสารหมายเลข 1'!E54</f>
        <v>0</v>
      </c>
      <c r="F54" s="445"/>
      <c r="G54" s="445"/>
      <c r="H54" s="223">
        <f>H55+H56</f>
        <v>0</v>
      </c>
      <c r="I54" s="223">
        <f t="shared" ref="I54" si="12">I55+I56</f>
        <v>0</v>
      </c>
      <c r="J54" s="223">
        <f t="shared" ref="J54" si="13">J55+J56</f>
        <v>0</v>
      </c>
      <c r="K54" s="223">
        <f t="shared" ref="K54" si="14">K55+K56</f>
        <v>0</v>
      </c>
      <c r="L54" s="123"/>
    </row>
    <row r="55" spans="1:12">
      <c r="A55" s="184"/>
      <c r="B55" s="168" t="s">
        <v>283</v>
      </c>
      <c r="C55" s="183" t="s">
        <v>284</v>
      </c>
      <c r="D55" s="170" t="s">
        <v>19</v>
      </c>
      <c r="E55" s="170">
        <f>'เอกสารหมายเลข 1'!E55</f>
        <v>0</v>
      </c>
      <c r="F55" s="445"/>
      <c r="G55" s="445"/>
      <c r="H55" s="214"/>
      <c r="I55" s="214"/>
      <c r="J55" s="214"/>
      <c r="K55" s="214"/>
      <c r="L55" s="170"/>
    </row>
    <row r="56" spans="1:12">
      <c r="A56" s="184"/>
      <c r="B56" s="168" t="s">
        <v>285</v>
      </c>
      <c r="C56" s="183" t="s">
        <v>286</v>
      </c>
      <c r="D56" s="170" t="s">
        <v>19</v>
      </c>
      <c r="E56" s="170">
        <f>'เอกสารหมายเลข 1'!E56</f>
        <v>0</v>
      </c>
      <c r="F56" s="445"/>
      <c r="G56" s="445"/>
      <c r="H56" s="214"/>
      <c r="I56" s="214"/>
      <c r="J56" s="214"/>
      <c r="K56" s="214"/>
      <c r="L56" s="170"/>
    </row>
    <row r="57" spans="1:12">
      <c r="A57" s="184"/>
      <c r="B57" s="168" t="s">
        <v>138</v>
      </c>
      <c r="C57" s="169" t="s">
        <v>266</v>
      </c>
      <c r="D57" s="170" t="s">
        <v>19</v>
      </c>
      <c r="E57" s="170">
        <f>'เอกสารหมายเลข 1'!E57</f>
        <v>0</v>
      </c>
      <c r="F57" s="445"/>
      <c r="G57" s="445"/>
      <c r="H57" s="214"/>
      <c r="I57" s="214"/>
      <c r="J57" s="214"/>
      <c r="K57" s="214"/>
      <c r="L57" s="170"/>
    </row>
    <row r="58" spans="1:12">
      <c r="A58" s="184"/>
      <c r="B58" s="168" t="s">
        <v>139</v>
      </c>
      <c r="C58" s="169" t="s">
        <v>267</v>
      </c>
      <c r="D58" s="170" t="s">
        <v>19</v>
      </c>
      <c r="E58" s="170">
        <f>'เอกสารหมายเลข 1'!E58</f>
        <v>0</v>
      </c>
      <c r="F58" s="445"/>
      <c r="G58" s="445"/>
      <c r="H58" s="214"/>
      <c r="I58" s="214"/>
      <c r="J58" s="214"/>
      <c r="K58" s="214"/>
      <c r="L58" s="170"/>
    </row>
    <row r="59" spans="1:12">
      <c r="A59" s="184"/>
      <c r="B59" s="168" t="s">
        <v>140</v>
      </c>
      <c r="C59" s="169" t="s">
        <v>268</v>
      </c>
      <c r="D59" s="170" t="s">
        <v>19</v>
      </c>
      <c r="E59" s="170">
        <f>'เอกสารหมายเลข 1'!E59</f>
        <v>0</v>
      </c>
      <c r="F59" s="445"/>
      <c r="G59" s="445"/>
      <c r="H59" s="214"/>
      <c r="I59" s="214"/>
      <c r="J59" s="214"/>
      <c r="K59" s="214"/>
      <c r="L59" s="170"/>
    </row>
    <row r="60" spans="1:12">
      <c r="A60" s="184"/>
      <c r="B60" s="168" t="s">
        <v>141</v>
      </c>
      <c r="C60" s="169" t="s">
        <v>269</v>
      </c>
      <c r="D60" s="170" t="s">
        <v>19</v>
      </c>
      <c r="E60" s="170">
        <f>'เอกสารหมายเลข 1'!E60</f>
        <v>0</v>
      </c>
      <c r="F60" s="445"/>
      <c r="G60" s="445"/>
      <c r="H60" s="214"/>
      <c r="I60" s="214"/>
      <c r="J60" s="214"/>
      <c r="K60" s="214"/>
      <c r="L60" s="170"/>
    </row>
    <row r="61" spans="1:12">
      <c r="A61" s="184"/>
      <c r="B61" s="168" t="s">
        <v>142</v>
      </c>
      <c r="C61" s="169" t="s">
        <v>270</v>
      </c>
      <c r="D61" s="170" t="s">
        <v>19</v>
      </c>
      <c r="E61" s="170">
        <f>'เอกสารหมายเลข 1'!E61</f>
        <v>0</v>
      </c>
      <c r="F61" s="445"/>
      <c r="G61" s="445"/>
      <c r="H61" s="214"/>
      <c r="I61" s="214"/>
      <c r="J61" s="214"/>
      <c r="K61" s="214"/>
      <c r="L61" s="170"/>
    </row>
    <row r="62" spans="1:12">
      <c r="A62" s="184"/>
      <c r="B62" s="168" t="s">
        <v>143</v>
      </c>
      <c r="C62" s="169" t="s">
        <v>271</v>
      </c>
      <c r="D62" s="170" t="s">
        <v>19</v>
      </c>
      <c r="E62" s="170">
        <f>'เอกสารหมายเลข 1'!E62</f>
        <v>0</v>
      </c>
      <c r="F62" s="445"/>
      <c r="G62" s="445"/>
      <c r="H62" s="214"/>
      <c r="I62" s="214"/>
      <c r="J62" s="214"/>
      <c r="K62" s="214"/>
      <c r="L62" s="170"/>
    </row>
    <row r="63" spans="1:12">
      <c r="A63" s="184"/>
      <c r="B63" s="168" t="s">
        <v>144</v>
      </c>
      <c r="C63" s="169" t="s">
        <v>272</v>
      </c>
      <c r="D63" s="170" t="s">
        <v>19</v>
      </c>
      <c r="E63" s="170">
        <f>'เอกสารหมายเลข 1'!E63</f>
        <v>0</v>
      </c>
      <c r="F63" s="445"/>
      <c r="G63" s="445"/>
      <c r="H63" s="214"/>
      <c r="I63" s="214"/>
      <c r="J63" s="214"/>
      <c r="K63" s="214"/>
      <c r="L63" s="170"/>
    </row>
    <row r="64" spans="1:12">
      <c r="A64" s="184"/>
      <c r="B64" s="168" t="s">
        <v>287</v>
      </c>
      <c r="C64" s="169" t="s">
        <v>288</v>
      </c>
      <c r="D64" s="170" t="s">
        <v>19</v>
      </c>
      <c r="E64" s="170">
        <f>'เอกสารหมายเลข 1'!E64</f>
        <v>0</v>
      </c>
      <c r="F64" s="445"/>
      <c r="G64" s="445"/>
      <c r="H64" s="214"/>
      <c r="I64" s="214"/>
      <c r="J64" s="214"/>
      <c r="K64" s="214"/>
      <c r="L64" s="170"/>
    </row>
    <row r="65" spans="1:12">
      <c r="A65" s="130" t="s">
        <v>426</v>
      </c>
      <c r="B65" s="98" t="s">
        <v>427</v>
      </c>
      <c r="C65" s="93" t="s">
        <v>431</v>
      </c>
      <c r="D65" s="242"/>
      <c r="E65" s="242"/>
      <c r="F65" s="445"/>
      <c r="G65" s="445"/>
      <c r="H65" s="271">
        <f>H66+H67+H68</f>
        <v>0</v>
      </c>
      <c r="I65" s="271">
        <f t="shared" ref="I65:K65" si="15">I66+I67+I68</f>
        <v>0</v>
      </c>
      <c r="J65" s="271">
        <f t="shared" si="15"/>
        <v>0</v>
      </c>
      <c r="K65" s="271">
        <f t="shared" si="15"/>
        <v>0</v>
      </c>
      <c r="L65" s="272"/>
    </row>
    <row r="66" spans="1:12">
      <c r="A66" s="184"/>
      <c r="B66" s="168" t="s">
        <v>428</v>
      </c>
      <c r="C66" s="169" t="s">
        <v>432</v>
      </c>
      <c r="D66" s="170" t="s">
        <v>19</v>
      </c>
      <c r="E66" s="170">
        <f>'เอกสารหมายเลข 1'!E66</f>
        <v>0</v>
      </c>
      <c r="F66" s="445"/>
      <c r="G66" s="445"/>
      <c r="H66" s="214"/>
      <c r="I66" s="214"/>
      <c r="J66" s="214"/>
      <c r="K66" s="214"/>
      <c r="L66" s="170"/>
    </row>
    <row r="67" spans="1:12">
      <c r="A67" s="184"/>
      <c r="B67" s="168" t="s">
        <v>429</v>
      </c>
      <c r="C67" s="169" t="s">
        <v>433</v>
      </c>
      <c r="D67" s="170" t="s">
        <v>19</v>
      </c>
      <c r="E67" s="170">
        <f>'เอกสารหมายเลข 1'!E67</f>
        <v>0</v>
      </c>
      <c r="F67" s="445"/>
      <c r="G67" s="445"/>
      <c r="H67" s="214"/>
      <c r="I67" s="214"/>
      <c r="J67" s="214"/>
      <c r="K67" s="214"/>
      <c r="L67" s="170"/>
    </row>
    <row r="68" spans="1:12">
      <c r="A68" s="184"/>
      <c r="B68" s="168" t="s">
        <v>430</v>
      </c>
      <c r="C68" s="169" t="s">
        <v>434</v>
      </c>
      <c r="D68" s="170" t="s">
        <v>5</v>
      </c>
      <c r="E68" s="170">
        <f>'เอกสารหมายเลข 1'!E68</f>
        <v>0</v>
      </c>
      <c r="F68" s="446"/>
      <c r="G68" s="446"/>
      <c r="H68" s="214"/>
      <c r="I68" s="214"/>
      <c r="J68" s="214"/>
      <c r="K68" s="214"/>
      <c r="L68" s="170"/>
    </row>
    <row r="69" spans="1:12">
      <c r="A69" s="124">
        <v>1.1100000000000001</v>
      </c>
      <c r="B69" s="98" t="s">
        <v>145</v>
      </c>
      <c r="C69" s="92" t="s">
        <v>20</v>
      </c>
      <c r="D69" s="125" t="s">
        <v>8</v>
      </c>
      <c r="E69" s="125">
        <f>'เอกสารหมายเลข 1'!E69</f>
        <v>0</v>
      </c>
      <c r="F69" s="125" t="s">
        <v>564</v>
      </c>
      <c r="G69" s="125" t="s">
        <v>219</v>
      </c>
      <c r="H69" s="224"/>
      <c r="I69" s="224"/>
      <c r="J69" s="224"/>
      <c r="K69" s="224"/>
      <c r="L69" s="125"/>
    </row>
    <row r="70" spans="1:12" ht="43.5">
      <c r="A70" s="124">
        <v>1.1200000000000001</v>
      </c>
      <c r="B70" s="98" t="s">
        <v>146</v>
      </c>
      <c r="C70" s="92" t="s">
        <v>21</v>
      </c>
      <c r="D70" s="125" t="s">
        <v>22</v>
      </c>
      <c r="E70" s="125">
        <f>'เอกสารหมายเลข 1'!E70</f>
        <v>0</v>
      </c>
      <c r="F70" s="125" t="s">
        <v>611</v>
      </c>
      <c r="G70" s="125" t="s">
        <v>219</v>
      </c>
      <c r="H70" s="208" t="e">
        <f>H71/H22</f>
        <v>#DIV/0!</v>
      </c>
      <c r="I70" s="208" t="e">
        <f t="shared" ref="I70:K70" si="16">I71/I22</f>
        <v>#DIV/0!</v>
      </c>
      <c r="J70" s="208" t="e">
        <f t="shared" si="16"/>
        <v>#DIV/0!</v>
      </c>
      <c r="K70" s="208" t="e">
        <f t="shared" si="16"/>
        <v>#DIV/0!</v>
      </c>
      <c r="L70" s="125"/>
    </row>
    <row r="71" spans="1:12">
      <c r="A71" s="171"/>
      <c r="B71" s="168" t="s">
        <v>124</v>
      </c>
      <c r="C71" s="185" t="s">
        <v>84</v>
      </c>
      <c r="D71" s="170" t="s">
        <v>373</v>
      </c>
      <c r="E71" s="170">
        <f>'เอกสารหมายเลข 1'!E71</f>
        <v>0</v>
      </c>
      <c r="F71" s="170"/>
      <c r="G71" s="170"/>
      <c r="H71" s="214"/>
      <c r="I71" s="214"/>
      <c r="J71" s="214"/>
      <c r="K71" s="214"/>
      <c r="L71" s="170"/>
    </row>
    <row r="72" spans="1:12">
      <c r="A72" s="124">
        <v>1.1299999999999999</v>
      </c>
      <c r="B72" s="98" t="s">
        <v>391</v>
      </c>
      <c r="C72" s="92" t="s">
        <v>23</v>
      </c>
      <c r="D72" s="125" t="s">
        <v>6</v>
      </c>
      <c r="E72" s="125">
        <f>'เอกสารหมายเลข 1'!E72</f>
        <v>0</v>
      </c>
      <c r="F72" s="125" t="s">
        <v>606</v>
      </c>
      <c r="G72" s="125" t="s">
        <v>219</v>
      </c>
      <c r="H72" s="224">
        <f>H74+H75+H76+H77</f>
        <v>0</v>
      </c>
      <c r="I72" s="224">
        <f t="shared" ref="I72:K72" si="17">I74+I75+I76+I77</f>
        <v>0</v>
      </c>
      <c r="J72" s="224">
        <f t="shared" si="17"/>
        <v>0</v>
      </c>
      <c r="K72" s="224">
        <f t="shared" si="17"/>
        <v>0</v>
      </c>
      <c r="L72" s="125"/>
    </row>
    <row r="73" spans="1:12">
      <c r="A73" s="124"/>
      <c r="B73" s="98"/>
      <c r="C73" s="94" t="s">
        <v>24</v>
      </c>
      <c r="D73" s="123"/>
      <c r="E73" s="123">
        <f>'เอกสารหมายเลข 1'!E73</f>
        <v>0</v>
      </c>
      <c r="F73" s="123"/>
      <c r="G73" s="123"/>
      <c r="H73" s="223"/>
      <c r="I73" s="223"/>
      <c r="J73" s="223"/>
      <c r="K73" s="223"/>
      <c r="L73" s="123"/>
    </row>
    <row r="74" spans="1:12">
      <c r="A74" s="171" t="s">
        <v>86</v>
      </c>
      <c r="B74" s="168" t="s">
        <v>147</v>
      </c>
      <c r="C74" s="186" t="s">
        <v>85</v>
      </c>
      <c r="D74" s="170" t="s">
        <v>6</v>
      </c>
      <c r="E74" s="170">
        <f>'เอกสารหมายเลข 1'!E74</f>
        <v>0</v>
      </c>
      <c r="F74" s="170"/>
      <c r="G74" s="170"/>
      <c r="H74" s="214"/>
      <c r="I74" s="214"/>
      <c r="J74" s="214"/>
      <c r="K74" s="214"/>
      <c r="L74" s="170"/>
    </row>
    <row r="75" spans="1:12">
      <c r="A75" s="171" t="s">
        <v>87</v>
      </c>
      <c r="B75" s="168" t="s">
        <v>148</v>
      </c>
      <c r="C75" s="186" t="s">
        <v>90</v>
      </c>
      <c r="D75" s="170" t="s">
        <v>6</v>
      </c>
      <c r="E75" s="170">
        <f>'เอกสารหมายเลข 1'!E75</f>
        <v>0</v>
      </c>
      <c r="F75" s="170"/>
      <c r="G75" s="170"/>
      <c r="H75" s="214"/>
      <c r="I75" s="214"/>
      <c r="J75" s="214"/>
      <c r="K75" s="214"/>
      <c r="L75" s="170"/>
    </row>
    <row r="76" spans="1:12">
      <c r="A76" s="171" t="s">
        <v>88</v>
      </c>
      <c r="B76" s="168" t="s">
        <v>149</v>
      </c>
      <c r="C76" s="186" t="s">
        <v>91</v>
      </c>
      <c r="D76" s="170" t="s">
        <v>6</v>
      </c>
      <c r="E76" s="170">
        <f>'เอกสารหมายเลข 1'!E76</f>
        <v>0</v>
      </c>
      <c r="F76" s="170"/>
      <c r="G76" s="170"/>
      <c r="H76" s="214"/>
      <c r="I76" s="214"/>
      <c r="J76" s="214"/>
      <c r="K76" s="214"/>
      <c r="L76" s="170"/>
    </row>
    <row r="77" spans="1:12">
      <c r="A77" s="171" t="s">
        <v>89</v>
      </c>
      <c r="B77" s="168" t="s">
        <v>150</v>
      </c>
      <c r="C77" s="186" t="s">
        <v>92</v>
      </c>
      <c r="D77" s="170" t="s">
        <v>6</v>
      </c>
      <c r="E77" s="170">
        <f>'เอกสารหมายเลข 1'!E77</f>
        <v>0</v>
      </c>
      <c r="F77" s="170"/>
      <c r="G77" s="170"/>
      <c r="H77" s="214"/>
      <c r="I77" s="214"/>
      <c r="J77" s="214"/>
      <c r="K77" s="214"/>
      <c r="L77" s="170"/>
    </row>
    <row r="78" spans="1:12">
      <c r="A78" s="124">
        <v>1.1399999999999999</v>
      </c>
      <c r="B78" s="98" t="s">
        <v>151</v>
      </c>
      <c r="C78" s="92" t="s">
        <v>93</v>
      </c>
      <c r="D78" s="125"/>
      <c r="E78" s="125" t="e">
        <f>'เอกสารหมายเลข 1'!E78</f>
        <v>#DIV/0!</v>
      </c>
      <c r="F78" s="125" t="s">
        <v>606</v>
      </c>
      <c r="G78" s="125"/>
      <c r="H78" s="187" t="e">
        <f>(ROUND(H74/H72*100,2))&amp;" : "&amp;(ROUND(H75/H72*100,2))&amp;" : "&amp;(ROUND(H76/H72*100,2))&amp;" : "&amp;(ROUND(H77/H72*100,2))</f>
        <v>#DIV/0!</v>
      </c>
      <c r="I78" s="187" t="e">
        <f>(ROUND(I74/I72*100,2))&amp;" : "&amp;(ROUND(I75/I72*100,2))&amp;" : "&amp;(ROUND(I76/I72*100,2))&amp;" : "&amp;(ROUND(I77/I72*100,2))</f>
        <v>#DIV/0!</v>
      </c>
      <c r="J78" s="187" t="e">
        <f>(ROUND(J74/J72*100,2))&amp;" : "&amp;(ROUND(J75/J72*100,2))&amp;" : "&amp;(ROUND(J76/J72*100,2))&amp;" : "&amp;(ROUND(J77/J72*100,2))</f>
        <v>#DIV/0!</v>
      </c>
      <c r="K78" s="187" t="e">
        <f>(ROUND(K74/K72*100,2))&amp;" : "&amp;(ROUND(K75/K72*100,2))&amp;" : "&amp;(ROUND(K76/K72*100,2))&amp;" : "&amp;(ROUND(K77/K72*100,2))</f>
        <v>#DIV/0!</v>
      </c>
      <c r="L78" s="125"/>
    </row>
    <row r="79" spans="1:12">
      <c r="A79" s="95" t="s">
        <v>25</v>
      </c>
      <c r="B79" s="95"/>
      <c r="C79" s="95"/>
      <c r="D79" s="131"/>
      <c r="E79" s="131"/>
      <c r="F79" s="131"/>
      <c r="G79" s="131"/>
      <c r="H79" s="225"/>
      <c r="I79" s="225"/>
      <c r="J79" s="225"/>
      <c r="K79" s="225"/>
      <c r="L79" s="131"/>
    </row>
    <row r="80" spans="1:12">
      <c r="A80" s="132">
        <v>2.1</v>
      </c>
      <c r="B80" s="133" t="s">
        <v>152</v>
      </c>
      <c r="C80" s="133" t="s">
        <v>291</v>
      </c>
      <c r="D80" s="114"/>
      <c r="E80" s="114">
        <f>'เอกสารหมายเลข 1'!E80</f>
        <v>0</v>
      </c>
      <c r="F80" s="440" t="s">
        <v>612</v>
      </c>
      <c r="G80" s="440" t="s">
        <v>219</v>
      </c>
      <c r="H80" s="215"/>
      <c r="I80" s="215"/>
      <c r="J80" s="215"/>
      <c r="K80" s="215"/>
      <c r="L80" s="114"/>
    </row>
    <row r="81" spans="1:12">
      <c r="A81" s="116" t="s">
        <v>27</v>
      </c>
      <c r="B81" s="101" t="s">
        <v>292</v>
      </c>
      <c r="C81" s="112" t="s">
        <v>293</v>
      </c>
      <c r="D81" s="31" t="s">
        <v>26</v>
      </c>
      <c r="E81" s="31">
        <f>'เอกสารหมายเลข 1'!E81</f>
        <v>0</v>
      </c>
      <c r="F81" s="441"/>
      <c r="G81" s="441"/>
      <c r="H81" s="204" t="e">
        <f>H82/H96*100</f>
        <v>#DIV/0!</v>
      </c>
      <c r="I81" s="204" t="e">
        <f t="shared" ref="I81:K81" si="18">I82/I96*100</f>
        <v>#DIV/0!</v>
      </c>
      <c r="J81" s="204" t="e">
        <f t="shared" si="18"/>
        <v>#DIV/0!</v>
      </c>
      <c r="K81" s="204" t="e">
        <f t="shared" si="18"/>
        <v>#DIV/0!</v>
      </c>
      <c r="L81" s="31"/>
    </row>
    <row r="82" spans="1:12">
      <c r="A82" s="116"/>
      <c r="B82" s="101" t="s">
        <v>294</v>
      </c>
      <c r="C82" s="112" t="s">
        <v>295</v>
      </c>
      <c r="D82" s="31" t="s">
        <v>28</v>
      </c>
      <c r="E82" s="31">
        <f>'เอกสารหมายเลข 1'!E82</f>
        <v>0</v>
      </c>
      <c r="F82" s="441"/>
      <c r="G82" s="441"/>
      <c r="H82" s="204">
        <f>H83+H84+H85</f>
        <v>0</v>
      </c>
      <c r="I82" s="204">
        <f t="shared" ref="I82:K82" si="19">I83+I84+I85</f>
        <v>0</v>
      </c>
      <c r="J82" s="204">
        <f t="shared" si="19"/>
        <v>0</v>
      </c>
      <c r="K82" s="204">
        <f t="shared" si="19"/>
        <v>0</v>
      </c>
      <c r="L82" s="31"/>
    </row>
    <row r="83" spans="1:12">
      <c r="A83" s="171"/>
      <c r="B83" s="168" t="s">
        <v>296</v>
      </c>
      <c r="C83" s="169" t="s">
        <v>297</v>
      </c>
      <c r="D83" s="170" t="s">
        <v>28</v>
      </c>
      <c r="E83" s="170">
        <f>'เอกสารหมายเลข 1'!E83</f>
        <v>0</v>
      </c>
      <c r="F83" s="441"/>
      <c r="G83" s="441"/>
      <c r="H83" s="214"/>
      <c r="I83" s="214"/>
      <c r="J83" s="214"/>
      <c r="K83" s="214"/>
      <c r="L83" s="170"/>
    </row>
    <row r="84" spans="1:12">
      <c r="A84" s="171"/>
      <c r="B84" s="168" t="s">
        <v>298</v>
      </c>
      <c r="C84" s="169" t="s">
        <v>299</v>
      </c>
      <c r="D84" s="170" t="s">
        <v>28</v>
      </c>
      <c r="E84" s="170">
        <f>'เอกสารหมายเลข 1'!E84</f>
        <v>0</v>
      </c>
      <c r="F84" s="441"/>
      <c r="G84" s="441"/>
      <c r="H84" s="214"/>
      <c r="I84" s="214"/>
      <c r="J84" s="214"/>
      <c r="K84" s="214"/>
      <c r="L84" s="170"/>
    </row>
    <row r="85" spans="1:12">
      <c r="A85" s="171"/>
      <c r="B85" s="168" t="s">
        <v>300</v>
      </c>
      <c r="C85" s="169" t="s">
        <v>301</v>
      </c>
      <c r="D85" s="170" t="s">
        <v>28</v>
      </c>
      <c r="E85" s="170">
        <f>'เอกสารหมายเลข 1'!E85</f>
        <v>0</v>
      </c>
      <c r="F85" s="441"/>
      <c r="G85" s="441"/>
      <c r="H85" s="214"/>
      <c r="I85" s="214"/>
      <c r="J85" s="214"/>
      <c r="K85" s="214"/>
      <c r="L85" s="170"/>
    </row>
    <row r="86" spans="1:12">
      <c r="A86" s="116" t="s">
        <v>29</v>
      </c>
      <c r="B86" s="101" t="s">
        <v>302</v>
      </c>
      <c r="C86" s="112" t="s">
        <v>303</v>
      </c>
      <c r="D86" s="31" t="s">
        <v>26</v>
      </c>
      <c r="E86" s="31">
        <f>'เอกสารหมายเลข 1'!E86</f>
        <v>0</v>
      </c>
      <c r="F86" s="441"/>
      <c r="G86" s="441"/>
      <c r="H86" s="204" t="e">
        <f>H87/H96*100</f>
        <v>#DIV/0!</v>
      </c>
      <c r="I86" s="204" t="e">
        <f t="shared" ref="I86:K86" si="20">I87/I96*100</f>
        <v>#DIV/0!</v>
      </c>
      <c r="J86" s="204" t="e">
        <f t="shared" si="20"/>
        <v>#DIV/0!</v>
      </c>
      <c r="K86" s="204" t="e">
        <f t="shared" si="20"/>
        <v>#DIV/0!</v>
      </c>
      <c r="L86" s="31"/>
    </row>
    <row r="87" spans="1:12">
      <c r="A87" s="116"/>
      <c r="B87" s="101" t="s">
        <v>304</v>
      </c>
      <c r="C87" s="112" t="s">
        <v>305</v>
      </c>
      <c r="D87" s="31" t="s">
        <v>28</v>
      </c>
      <c r="E87" s="31">
        <f>'เอกสารหมายเลข 1'!E87</f>
        <v>0</v>
      </c>
      <c r="F87" s="441"/>
      <c r="G87" s="441"/>
      <c r="H87" s="204">
        <f>H88+H89+H90</f>
        <v>0</v>
      </c>
      <c r="I87" s="204">
        <f t="shared" ref="I87:K87" si="21">I88+I89+I90</f>
        <v>0</v>
      </c>
      <c r="J87" s="204">
        <f t="shared" si="21"/>
        <v>0</v>
      </c>
      <c r="K87" s="204">
        <f t="shared" si="21"/>
        <v>0</v>
      </c>
      <c r="L87" s="31"/>
    </row>
    <row r="88" spans="1:12">
      <c r="A88" s="171"/>
      <c r="B88" s="168" t="s">
        <v>306</v>
      </c>
      <c r="C88" s="169" t="s">
        <v>307</v>
      </c>
      <c r="D88" s="170" t="s">
        <v>28</v>
      </c>
      <c r="E88" s="170">
        <f>'เอกสารหมายเลข 1'!E88</f>
        <v>0</v>
      </c>
      <c r="F88" s="441"/>
      <c r="G88" s="441"/>
      <c r="H88" s="214"/>
      <c r="I88" s="214"/>
      <c r="J88" s="214"/>
      <c r="K88" s="214"/>
      <c r="L88" s="170"/>
    </row>
    <row r="89" spans="1:12">
      <c r="A89" s="171"/>
      <c r="B89" s="168" t="s">
        <v>308</v>
      </c>
      <c r="C89" s="169" t="s">
        <v>309</v>
      </c>
      <c r="D89" s="170" t="s">
        <v>28</v>
      </c>
      <c r="E89" s="170">
        <f>'เอกสารหมายเลข 1'!E89</f>
        <v>0</v>
      </c>
      <c r="F89" s="441"/>
      <c r="G89" s="441"/>
      <c r="H89" s="214"/>
      <c r="I89" s="214"/>
      <c r="J89" s="214"/>
      <c r="K89" s="214"/>
      <c r="L89" s="170"/>
    </row>
    <row r="90" spans="1:12">
      <c r="A90" s="171"/>
      <c r="B90" s="168" t="s">
        <v>310</v>
      </c>
      <c r="C90" s="169" t="s">
        <v>311</v>
      </c>
      <c r="D90" s="170" t="s">
        <v>28</v>
      </c>
      <c r="E90" s="170">
        <f>'เอกสารหมายเลข 1'!E90</f>
        <v>0</v>
      </c>
      <c r="F90" s="441"/>
      <c r="G90" s="441"/>
      <c r="H90" s="214"/>
      <c r="I90" s="214"/>
      <c r="J90" s="214"/>
      <c r="K90" s="214"/>
      <c r="L90" s="170"/>
    </row>
    <row r="91" spans="1:12">
      <c r="A91" s="116" t="s">
        <v>312</v>
      </c>
      <c r="B91" s="101" t="s">
        <v>313</v>
      </c>
      <c r="C91" s="112" t="s">
        <v>314</v>
      </c>
      <c r="D91" s="31" t="s">
        <v>26</v>
      </c>
      <c r="E91" s="31">
        <f>'เอกสารหมายเลข 1'!E91</f>
        <v>0</v>
      </c>
      <c r="F91" s="441"/>
      <c r="G91" s="441"/>
      <c r="H91" s="204" t="e">
        <f>H92/H96*100</f>
        <v>#DIV/0!</v>
      </c>
      <c r="I91" s="204" t="e">
        <f t="shared" ref="I91:K91" si="22">I92/I96*100</f>
        <v>#DIV/0!</v>
      </c>
      <c r="J91" s="204" t="e">
        <f t="shared" si="22"/>
        <v>#DIV/0!</v>
      </c>
      <c r="K91" s="204" t="e">
        <f t="shared" si="22"/>
        <v>#DIV/0!</v>
      </c>
      <c r="L91" s="31"/>
    </row>
    <row r="92" spans="1:12">
      <c r="A92" s="116"/>
      <c r="B92" s="101" t="s">
        <v>315</v>
      </c>
      <c r="C92" s="112" t="s">
        <v>316</v>
      </c>
      <c r="D92" s="31" t="s">
        <v>28</v>
      </c>
      <c r="E92" s="31">
        <f>'เอกสารหมายเลข 1'!E92</f>
        <v>0</v>
      </c>
      <c r="F92" s="441"/>
      <c r="G92" s="441"/>
      <c r="H92" s="204">
        <f>H93+H94+H95</f>
        <v>0</v>
      </c>
      <c r="I92" s="204">
        <f t="shared" ref="I92:K92" si="23">I93+I94+I95</f>
        <v>0</v>
      </c>
      <c r="J92" s="204">
        <f t="shared" si="23"/>
        <v>0</v>
      </c>
      <c r="K92" s="204">
        <f t="shared" si="23"/>
        <v>0</v>
      </c>
      <c r="L92" s="31"/>
    </row>
    <row r="93" spans="1:12">
      <c r="A93" s="171"/>
      <c r="B93" s="168" t="s">
        <v>317</v>
      </c>
      <c r="C93" s="169" t="s">
        <v>318</v>
      </c>
      <c r="D93" s="170" t="s">
        <v>28</v>
      </c>
      <c r="E93" s="170">
        <f>'เอกสารหมายเลข 1'!E93</f>
        <v>0</v>
      </c>
      <c r="F93" s="441"/>
      <c r="G93" s="441"/>
      <c r="H93" s="214"/>
      <c r="I93" s="214"/>
      <c r="J93" s="214"/>
      <c r="K93" s="214"/>
      <c r="L93" s="170"/>
    </row>
    <row r="94" spans="1:12">
      <c r="A94" s="171"/>
      <c r="B94" s="168" t="s">
        <v>319</v>
      </c>
      <c r="C94" s="169" t="s">
        <v>320</v>
      </c>
      <c r="D94" s="170" t="s">
        <v>28</v>
      </c>
      <c r="E94" s="170">
        <f>'เอกสารหมายเลข 1'!E94</f>
        <v>0</v>
      </c>
      <c r="F94" s="441"/>
      <c r="G94" s="441"/>
      <c r="H94" s="214"/>
      <c r="I94" s="214"/>
      <c r="J94" s="214"/>
      <c r="K94" s="214"/>
      <c r="L94" s="170"/>
    </row>
    <row r="95" spans="1:12">
      <c r="A95" s="171"/>
      <c r="B95" s="168" t="s">
        <v>321</v>
      </c>
      <c r="C95" s="169" t="s">
        <v>322</v>
      </c>
      <c r="D95" s="170" t="s">
        <v>28</v>
      </c>
      <c r="E95" s="170">
        <f>'เอกสารหมายเลข 1'!E95</f>
        <v>0</v>
      </c>
      <c r="F95" s="441"/>
      <c r="G95" s="441"/>
      <c r="H95" s="214"/>
      <c r="I95" s="214"/>
      <c r="J95" s="214"/>
      <c r="K95" s="214"/>
      <c r="L95" s="170"/>
    </row>
    <row r="96" spans="1:12">
      <c r="A96" s="116"/>
      <c r="B96" s="101" t="s">
        <v>323</v>
      </c>
      <c r="C96" s="112" t="s">
        <v>627</v>
      </c>
      <c r="D96" s="31" t="s">
        <v>28</v>
      </c>
      <c r="E96" s="31">
        <f>'เอกสารหมายเลข 1'!E96</f>
        <v>0</v>
      </c>
      <c r="F96" s="441"/>
      <c r="G96" s="441"/>
      <c r="H96" s="204">
        <f>H97+H98+H99</f>
        <v>0</v>
      </c>
      <c r="I96" s="204">
        <f t="shared" ref="I96:K96" si="24">I97+I98+I99</f>
        <v>0</v>
      </c>
      <c r="J96" s="204">
        <f t="shared" si="24"/>
        <v>0</v>
      </c>
      <c r="K96" s="204">
        <f t="shared" si="24"/>
        <v>0</v>
      </c>
      <c r="L96" s="31"/>
    </row>
    <row r="97" spans="1:12">
      <c r="A97" s="171"/>
      <c r="B97" s="168" t="s">
        <v>324</v>
      </c>
      <c r="C97" s="169" t="s">
        <v>623</v>
      </c>
      <c r="D97" s="170" t="s">
        <v>28</v>
      </c>
      <c r="E97" s="170">
        <f>'เอกสารหมายเลข 1'!E97</f>
        <v>0</v>
      </c>
      <c r="F97" s="441"/>
      <c r="G97" s="441"/>
      <c r="H97" s="214"/>
      <c r="I97" s="214"/>
      <c r="J97" s="214"/>
      <c r="K97" s="214"/>
      <c r="L97" s="170"/>
    </row>
    <row r="98" spans="1:12">
      <c r="A98" s="171"/>
      <c r="B98" s="168" t="s">
        <v>325</v>
      </c>
      <c r="C98" s="169" t="s">
        <v>624</v>
      </c>
      <c r="D98" s="170" t="s">
        <v>28</v>
      </c>
      <c r="E98" s="170">
        <f>'เอกสารหมายเลข 1'!E98</f>
        <v>0</v>
      </c>
      <c r="F98" s="441"/>
      <c r="G98" s="441"/>
      <c r="H98" s="214"/>
      <c r="I98" s="214"/>
      <c r="J98" s="214"/>
      <c r="K98" s="214"/>
      <c r="L98" s="170"/>
    </row>
    <row r="99" spans="1:12">
      <c r="A99" s="171"/>
      <c r="B99" s="168" t="s">
        <v>326</v>
      </c>
      <c r="C99" s="169" t="s">
        <v>625</v>
      </c>
      <c r="D99" s="170" t="s">
        <v>28</v>
      </c>
      <c r="E99" s="170">
        <f>'เอกสารหมายเลข 1'!E99</f>
        <v>0</v>
      </c>
      <c r="F99" s="442"/>
      <c r="G99" s="442"/>
      <c r="H99" s="214"/>
      <c r="I99" s="214"/>
      <c r="J99" s="214"/>
      <c r="K99" s="214"/>
      <c r="L99" s="170"/>
    </row>
    <row r="100" spans="1:12">
      <c r="A100" s="116">
        <v>2.2000000000000002</v>
      </c>
      <c r="B100" s="101" t="s">
        <v>452</v>
      </c>
      <c r="C100" s="112" t="s">
        <v>439</v>
      </c>
      <c r="D100" s="114"/>
      <c r="E100" s="114"/>
      <c r="F100" s="443" t="s">
        <v>613</v>
      </c>
      <c r="G100" s="443" t="s">
        <v>219</v>
      </c>
      <c r="H100" s="226"/>
      <c r="I100" s="226"/>
      <c r="J100" s="226"/>
      <c r="K100" s="299"/>
      <c r="L100" s="300"/>
    </row>
    <row r="101" spans="1:12">
      <c r="A101" s="116" t="s">
        <v>30</v>
      </c>
      <c r="B101" s="101" t="s">
        <v>443</v>
      </c>
      <c r="C101" s="112" t="s">
        <v>441</v>
      </c>
      <c r="D101" s="114"/>
      <c r="E101" s="31"/>
      <c r="F101" s="441"/>
      <c r="G101" s="441"/>
      <c r="H101" s="227"/>
      <c r="I101" s="227"/>
      <c r="J101" s="227"/>
      <c r="K101" s="204"/>
      <c r="L101" s="31"/>
    </row>
    <row r="102" spans="1:12">
      <c r="A102" s="171"/>
      <c r="B102" s="168" t="s">
        <v>444</v>
      </c>
      <c r="C102" s="169" t="s">
        <v>35</v>
      </c>
      <c r="D102" s="170" t="s">
        <v>440</v>
      </c>
      <c r="E102" s="170">
        <f>'เอกสารหมายเลข 1'!E102</f>
        <v>0</v>
      </c>
      <c r="F102" s="441"/>
      <c r="G102" s="441"/>
      <c r="H102" s="226"/>
      <c r="I102" s="226"/>
      <c r="J102" s="226"/>
      <c r="K102" s="214"/>
      <c r="L102" s="170"/>
    </row>
    <row r="103" spans="1:12">
      <c r="A103" s="171"/>
      <c r="B103" s="168" t="s">
        <v>445</v>
      </c>
      <c r="C103" s="169" t="s">
        <v>37</v>
      </c>
      <c r="D103" s="170" t="s">
        <v>440</v>
      </c>
      <c r="E103" s="170">
        <f>'เอกสารหมายเลข 1'!E103</f>
        <v>0</v>
      </c>
      <c r="F103" s="441"/>
      <c r="G103" s="441"/>
      <c r="H103" s="226"/>
      <c r="I103" s="226"/>
      <c r="J103" s="226"/>
      <c r="K103" s="214"/>
      <c r="L103" s="170"/>
    </row>
    <row r="104" spans="1:12">
      <c r="A104" s="171"/>
      <c r="B104" s="168" t="s">
        <v>446</v>
      </c>
      <c r="C104" s="169" t="s">
        <v>39</v>
      </c>
      <c r="D104" s="170" t="s">
        <v>440</v>
      </c>
      <c r="E104" s="170">
        <f>'เอกสารหมายเลข 1'!E104</f>
        <v>0</v>
      </c>
      <c r="F104" s="441"/>
      <c r="G104" s="441"/>
      <c r="H104" s="227"/>
      <c r="I104" s="227"/>
      <c r="J104" s="227"/>
      <c r="K104" s="204"/>
      <c r="L104" s="31"/>
    </row>
    <row r="105" spans="1:12">
      <c r="A105" s="116" t="s">
        <v>32</v>
      </c>
      <c r="B105" s="101" t="s">
        <v>447</v>
      </c>
      <c r="C105" s="112" t="s">
        <v>442</v>
      </c>
      <c r="D105" s="114"/>
      <c r="E105" s="114"/>
      <c r="F105" s="441"/>
      <c r="G105" s="441"/>
      <c r="H105" s="226"/>
      <c r="I105" s="226"/>
      <c r="J105" s="226"/>
      <c r="K105" s="214"/>
      <c r="L105" s="170"/>
    </row>
    <row r="106" spans="1:12">
      <c r="A106" s="171"/>
      <c r="B106" s="168" t="s">
        <v>448</v>
      </c>
      <c r="C106" s="169" t="s">
        <v>35</v>
      </c>
      <c r="D106" s="170" t="s">
        <v>440</v>
      </c>
      <c r="E106" s="170">
        <f>'เอกสารหมายเลข 1'!E106</f>
        <v>0</v>
      </c>
      <c r="F106" s="441"/>
      <c r="G106" s="441"/>
      <c r="H106" s="226"/>
      <c r="I106" s="226"/>
      <c r="J106" s="226"/>
      <c r="K106" s="214"/>
      <c r="L106" s="170"/>
    </row>
    <row r="107" spans="1:12">
      <c r="A107" s="171"/>
      <c r="B107" s="168" t="s">
        <v>449</v>
      </c>
      <c r="C107" s="169" t="s">
        <v>37</v>
      </c>
      <c r="D107" s="170" t="s">
        <v>440</v>
      </c>
      <c r="E107" s="170">
        <f>'เอกสารหมายเลข 1'!E107</f>
        <v>0</v>
      </c>
      <c r="F107" s="441"/>
      <c r="G107" s="441"/>
      <c r="H107" s="227"/>
      <c r="I107" s="227"/>
      <c r="J107" s="227"/>
      <c r="K107" s="204"/>
      <c r="L107" s="31"/>
    </row>
    <row r="108" spans="1:12">
      <c r="A108" s="171"/>
      <c r="B108" s="168" t="s">
        <v>450</v>
      </c>
      <c r="C108" s="169" t="s">
        <v>39</v>
      </c>
      <c r="D108" s="170" t="s">
        <v>440</v>
      </c>
      <c r="E108" s="170">
        <f>'เอกสารหมายเลข 1'!E108</f>
        <v>0</v>
      </c>
      <c r="F108" s="441"/>
      <c r="G108" s="441"/>
      <c r="H108" s="226"/>
      <c r="I108" s="226"/>
      <c r="J108" s="226"/>
      <c r="K108" s="214"/>
      <c r="L108" s="170"/>
    </row>
    <row r="109" spans="1:12">
      <c r="A109" s="116">
        <v>2.2999999999999998</v>
      </c>
      <c r="B109" s="101" t="s">
        <v>153</v>
      </c>
      <c r="C109" s="101" t="s">
        <v>33</v>
      </c>
      <c r="D109" s="114"/>
      <c r="E109" s="114">
        <f>'เอกสารหมายเลข 1'!E109</f>
        <v>0</v>
      </c>
      <c r="F109" s="443" t="s">
        <v>626</v>
      </c>
      <c r="G109" s="443" t="s">
        <v>219</v>
      </c>
      <c r="H109" s="299"/>
      <c r="I109" s="299"/>
      <c r="J109" s="299"/>
      <c r="K109" s="299"/>
      <c r="L109" s="300"/>
    </row>
    <row r="110" spans="1:12">
      <c r="A110" s="116" t="s">
        <v>34</v>
      </c>
      <c r="B110" s="101" t="s">
        <v>154</v>
      </c>
      <c r="C110" s="115" t="s">
        <v>327</v>
      </c>
      <c r="D110" s="31" t="s">
        <v>26</v>
      </c>
      <c r="E110" s="31">
        <f>'เอกสารหมายเลข 1'!E110</f>
        <v>0</v>
      </c>
      <c r="F110" s="441"/>
      <c r="G110" s="441"/>
      <c r="H110" s="204" t="e">
        <f>(H111+H112+H113)/H114*100</f>
        <v>#DIV/0!</v>
      </c>
      <c r="I110" s="204" t="e">
        <f t="shared" ref="I110:K110" si="25">(I111+I112+I113)/I114*100</f>
        <v>#DIV/0!</v>
      </c>
      <c r="J110" s="204" t="e">
        <f t="shared" si="25"/>
        <v>#DIV/0!</v>
      </c>
      <c r="K110" s="204" t="e">
        <f t="shared" si="25"/>
        <v>#DIV/0!</v>
      </c>
      <c r="L110" s="31"/>
    </row>
    <row r="111" spans="1:12">
      <c r="A111" s="171"/>
      <c r="B111" s="168" t="s">
        <v>155</v>
      </c>
      <c r="C111" s="188" t="s">
        <v>328</v>
      </c>
      <c r="D111" s="170" t="s">
        <v>6</v>
      </c>
      <c r="E111" s="170">
        <f>'เอกสารหมายเลข 1'!E111</f>
        <v>0</v>
      </c>
      <c r="F111" s="441"/>
      <c r="G111" s="441"/>
      <c r="H111" s="214"/>
      <c r="I111" s="214"/>
      <c r="J111" s="214"/>
      <c r="K111" s="214"/>
      <c r="L111" s="170"/>
    </row>
    <row r="112" spans="1:12">
      <c r="A112" s="171"/>
      <c r="B112" s="168" t="s">
        <v>156</v>
      </c>
      <c r="C112" s="188" t="s">
        <v>329</v>
      </c>
      <c r="D112" s="170" t="s">
        <v>6</v>
      </c>
      <c r="E112" s="170">
        <f>'เอกสารหมายเลข 1'!E112</f>
        <v>0</v>
      </c>
      <c r="F112" s="441"/>
      <c r="G112" s="441"/>
      <c r="H112" s="214"/>
      <c r="I112" s="214"/>
      <c r="J112" s="214"/>
      <c r="K112" s="214"/>
      <c r="L112" s="170"/>
    </row>
    <row r="113" spans="1:12">
      <c r="A113" s="171"/>
      <c r="B113" s="168" t="s">
        <v>157</v>
      </c>
      <c r="C113" s="188" t="s">
        <v>330</v>
      </c>
      <c r="D113" s="170" t="s">
        <v>6</v>
      </c>
      <c r="E113" s="170">
        <f>'เอกสารหมายเลข 1'!E113</f>
        <v>0</v>
      </c>
      <c r="F113" s="441"/>
      <c r="G113" s="441"/>
      <c r="H113" s="214"/>
      <c r="I113" s="214"/>
      <c r="J113" s="214"/>
      <c r="K113" s="214"/>
      <c r="L113" s="170"/>
    </row>
    <row r="114" spans="1:12">
      <c r="A114" s="171"/>
      <c r="B114" s="168" t="s">
        <v>158</v>
      </c>
      <c r="C114" s="188" t="s">
        <v>331</v>
      </c>
      <c r="D114" s="170" t="s">
        <v>6</v>
      </c>
      <c r="E114" s="170">
        <f>'เอกสารหมายเลข 1'!E114</f>
        <v>0</v>
      </c>
      <c r="F114" s="441"/>
      <c r="G114" s="441"/>
      <c r="H114" s="214"/>
      <c r="I114" s="214"/>
      <c r="J114" s="214"/>
      <c r="K114" s="214"/>
      <c r="L114" s="170"/>
    </row>
    <row r="115" spans="1:12">
      <c r="A115" s="171"/>
      <c r="B115" s="168" t="s">
        <v>159</v>
      </c>
      <c r="C115" s="188" t="s">
        <v>332</v>
      </c>
      <c r="D115" s="170" t="s">
        <v>6</v>
      </c>
      <c r="E115" s="170">
        <f>'เอกสารหมายเลข 1'!E115</f>
        <v>0</v>
      </c>
      <c r="F115" s="441"/>
      <c r="G115" s="441"/>
      <c r="H115" s="214"/>
      <c r="I115" s="214"/>
      <c r="J115" s="214"/>
      <c r="K115" s="214"/>
      <c r="L115" s="170"/>
    </row>
    <row r="116" spans="1:12">
      <c r="A116" s="116" t="s">
        <v>36</v>
      </c>
      <c r="B116" s="101" t="s">
        <v>160</v>
      </c>
      <c r="C116" s="101" t="s">
        <v>333</v>
      </c>
      <c r="D116" s="31" t="s">
        <v>26</v>
      </c>
      <c r="E116" s="31">
        <f>'เอกสารหมายเลข 1'!E116</f>
        <v>0</v>
      </c>
      <c r="F116" s="441"/>
      <c r="G116" s="441"/>
      <c r="H116" s="204" t="e">
        <f>(H117+H118+H119)/H120*100</f>
        <v>#DIV/0!</v>
      </c>
      <c r="I116" s="204" t="e">
        <f t="shared" ref="I116" si="26">(I117+I118+I119)/I120*100</f>
        <v>#DIV/0!</v>
      </c>
      <c r="J116" s="204" t="e">
        <f t="shared" ref="J116" si="27">(J117+J118+J119)/J120*100</f>
        <v>#DIV/0!</v>
      </c>
      <c r="K116" s="204" t="e">
        <f t="shared" ref="K116" si="28">(K117+K118+K119)/K120*100</f>
        <v>#DIV/0!</v>
      </c>
      <c r="L116" s="31"/>
    </row>
    <row r="117" spans="1:12">
      <c r="A117" s="171"/>
      <c r="B117" s="168" t="s">
        <v>161</v>
      </c>
      <c r="C117" s="188" t="s">
        <v>334</v>
      </c>
      <c r="D117" s="170" t="s">
        <v>6</v>
      </c>
      <c r="E117" s="170">
        <f>'เอกสารหมายเลข 1'!E117</f>
        <v>0</v>
      </c>
      <c r="F117" s="441"/>
      <c r="G117" s="441"/>
      <c r="H117" s="214"/>
      <c r="I117" s="214"/>
      <c r="J117" s="214"/>
      <c r="K117" s="214"/>
      <c r="L117" s="170"/>
    </row>
    <row r="118" spans="1:12">
      <c r="A118" s="171"/>
      <c r="B118" s="168" t="s">
        <v>162</v>
      </c>
      <c r="C118" s="188" t="s">
        <v>335</v>
      </c>
      <c r="D118" s="170" t="s">
        <v>6</v>
      </c>
      <c r="E118" s="170">
        <f>'เอกสารหมายเลข 1'!E118</f>
        <v>0</v>
      </c>
      <c r="F118" s="441"/>
      <c r="G118" s="441"/>
      <c r="H118" s="214"/>
      <c r="I118" s="214"/>
      <c r="J118" s="214"/>
      <c r="K118" s="214"/>
      <c r="L118" s="170"/>
    </row>
    <row r="119" spans="1:12">
      <c r="A119" s="171"/>
      <c r="B119" s="168" t="s">
        <v>163</v>
      </c>
      <c r="C119" s="188" t="s">
        <v>336</v>
      </c>
      <c r="D119" s="170" t="s">
        <v>6</v>
      </c>
      <c r="E119" s="170">
        <f>'เอกสารหมายเลข 1'!E119</f>
        <v>0</v>
      </c>
      <c r="F119" s="441"/>
      <c r="G119" s="441"/>
      <c r="H119" s="214"/>
      <c r="I119" s="214"/>
      <c r="J119" s="214"/>
      <c r="K119" s="214"/>
      <c r="L119" s="170"/>
    </row>
    <row r="120" spans="1:12">
      <c r="A120" s="171"/>
      <c r="B120" s="168" t="s">
        <v>164</v>
      </c>
      <c r="C120" s="188" t="s">
        <v>337</v>
      </c>
      <c r="D120" s="170" t="s">
        <v>6</v>
      </c>
      <c r="E120" s="170">
        <f>'เอกสารหมายเลข 1'!E120</f>
        <v>0</v>
      </c>
      <c r="F120" s="441"/>
      <c r="G120" s="441"/>
      <c r="H120" s="214"/>
      <c r="I120" s="214"/>
      <c r="J120" s="214"/>
      <c r="K120" s="214"/>
      <c r="L120" s="170"/>
    </row>
    <row r="121" spans="1:12">
      <c r="A121" s="171"/>
      <c r="B121" s="168" t="s">
        <v>165</v>
      </c>
      <c r="C121" s="188" t="s">
        <v>338</v>
      </c>
      <c r="D121" s="170" t="s">
        <v>6</v>
      </c>
      <c r="E121" s="170">
        <f>'เอกสารหมายเลข 1'!E121</f>
        <v>0</v>
      </c>
      <c r="F121" s="441"/>
      <c r="G121" s="441"/>
      <c r="H121" s="214"/>
      <c r="I121" s="214"/>
      <c r="J121" s="214"/>
      <c r="K121" s="214"/>
      <c r="L121" s="170"/>
    </row>
    <row r="122" spans="1:12">
      <c r="A122" s="116" t="s">
        <v>38</v>
      </c>
      <c r="B122" s="101" t="s">
        <v>166</v>
      </c>
      <c r="C122" s="101" t="s">
        <v>339</v>
      </c>
      <c r="D122" s="31" t="s">
        <v>26</v>
      </c>
      <c r="E122" s="31">
        <f>'เอกสารหมายเลข 1'!E122</f>
        <v>0</v>
      </c>
      <c r="F122" s="441"/>
      <c r="G122" s="441"/>
      <c r="H122" s="204" t="e">
        <f>(H123+H124+H125)/H126*100</f>
        <v>#DIV/0!</v>
      </c>
      <c r="I122" s="204" t="e">
        <f t="shared" ref="I122" si="29">(I123+I124+I125)/I126*100</f>
        <v>#DIV/0!</v>
      </c>
      <c r="J122" s="204" t="e">
        <f t="shared" ref="J122" si="30">(J123+J124+J125)/J126*100</f>
        <v>#DIV/0!</v>
      </c>
      <c r="K122" s="204" t="e">
        <f t="shared" ref="K122" si="31">(K123+K124+K125)/K126*100</f>
        <v>#DIV/0!</v>
      </c>
      <c r="L122" s="31"/>
    </row>
    <row r="123" spans="1:12">
      <c r="A123" s="171"/>
      <c r="B123" s="168" t="s">
        <v>167</v>
      </c>
      <c r="C123" s="188" t="s">
        <v>340</v>
      </c>
      <c r="D123" s="170" t="s">
        <v>6</v>
      </c>
      <c r="E123" s="170">
        <f>'เอกสารหมายเลข 1'!E123</f>
        <v>0</v>
      </c>
      <c r="F123" s="441"/>
      <c r="G123" s="441"/>
      <c r="H123" s="214"/>
      <c r="I123" s="214"/>
      <c r="J123" s="214"/>
      <c r="K123" s="214"/>
      <c r="L123" s="170"/>
    </row>
    <row r="124" spans="1:12">
      <c r="A124" s="171"/>
      <c r="B124" s="168" t="s">
        <v>168</v>
      </c>
      <c r="C124" s="188" t="s">
        <v>341</v>
      </c>
      <c r="D124" s="170" t="s">
        <v>6</v>
      </c>
      <c r="E124" s="170">
        <f>'เอกสารหมายเลข 1'!E124</f>
        <v>0</v>
      </c>
      <c r="F124" s="441"/>
      <c r="G124" s="441"/>
      <c r="H124" s="214"/>
      <c r="I124" s="214"/>
      <c r="J124" s="214"/>
      <c r="K124" s="214"/>
      <c r="L124" s="170"/>
    </row>
    <row r="125" spans="1:12">
      <c r="A125" s="171"/>
      <c r="B125" s="168" t="s">
        <v>169</v>
      </c>
      <c r="C125" s="188" t="s">
        <v>342</v>
      </c>
      <c r="D125" s="170" t="s">
        <v>6</v>
      </c>
      <c r="E125" s="170">
        <f>'เอกสารหมายเลข 1'!E125</f>
        <v>0</v>
      </c>
      <c r="F125" s="441"/>
      <c r="G125" s="441"/>
      <c r="H125" s="214"/>
      <c r="I125" s="214"/>
      <c r="J125" s="214"/>
      <c r="K125" s="214"/>
      <c r="L125" s="170"/>
    </row>
    <row r="126" spans="1:12">
      <c r="A126" s="171"/>
      <c r="B126" s="168" t="s">
        <v>170</v>
      </c>
      <c r="C126" s="188" t="s">
        <v>343</v>
      </c>
      <c r="D126" s="170" t="s">
        <v>6</v>
      </c>
      <c r="E126" s="170">
        <f>'เอกสารหมายเลข 1'!E126</f>
        <v>0</v>
      </c>
      <c r="F126" s="441"/>
      <c r="G126" s="441"/>
      <c r="H126" s="214"/>
      <c r="I126" s="214"/>
      <c r="J126" s="214"/>
      <c r="K126" s="214"/>
      <c r="L126" s="170"/>
    </row>
    <row r="127" spans="1:12">
      <c r="A127" s="171"/>
      <c r="B127" s="168" t="s">
        <v>171</v>
      </c>
      <c r="C127" s="188" t="s">
        <v>344</v>
      </c>
      <c r="D127" s="170" t="s">
        <v>6</v>
      </c>
      <c r="E127" s="170">
        <f>'เอกสารหมายเลข 1'!E127</f>
        <v>0</v>
      </c>
      <c r="F127" s="442"/>
      <c r="G127" s="442"/>
      <c r="H127" s="214"/>
      <c r="I127" s="214"/>
      <c r="J127" s="214"/>
      <c r="K127" s="214"/>
      <c r="L127" s="170"/>
    </row>
    <row r="128" spans="1:12" ht="21.75" customHeight="1">
      <c r="A128" s="110">
        <v>2.4</v>
      </c>
      <c r="B128" s="101" t="s">
        <v>451</v>
      </c>
      <c r="C128" s="87" t="s">
        <v>453</v>
      </c>
      <c r="D128" s="114"/>
      <c r="E128" s="114"/>
      <c r="F128" s="439" t="s">
        <v>626</v>
      </c>
      <c r="G128" s="439" t="s">
        <v>378</v>
      </c>
      <c r="H128" s="299"/>
      <c r="I128" s="299"/>
      <c r="J128" s="299"/>
      <c r="K128" s="299"/>
      <c r="L128" s="300"/>
    </row>
    <row r="129" spans="1:12">
      <c r="A129" s="116" t="s">
        <v>40</v>
      </c>
      <c r="B129" s="101" t="s">
        <v>459</v>
      </c>
      <c r="C129" s="87" t="s">
        <v>454</v>
      </c>
      <c r="D129" s="31" t="s">
        <v>26</v>
      </c>
      <c r="E129" s="31">
        <f>'เอกสารหมายเลข 1'!E129</f>
        <v>0</v>
      </c>
      <c r="F129" s="424"/>
      <c r="G129" s="424"/>
      <c r="H129" s="204" t="e">
        <f>H130/H131*100</f>
        <v>#DIV/0!</v>
      </c>
      <c r="I129" s="204" t="e">
        <f t="shared" ref="I129:K129" si="32">I130/I131*100</f>
        <v>#DIV/0!</v>
      </c>
      <c r="J129" s="204" t="e">
        <f t="shared" si="32"/>
        <v>#DIV/0!</v>
      </c>
      <c r="K129" s="204" t="e">
        <f t="shared" si="32"/>
        <v>#DIV/0!</v>
      </c>
      <c r="L129" s="31"/>
    </row>
    <row r="130" spans="1:12">
      <c r="A130" s="171"/>
      <c r="B130" s="168" t="s">
        <v>460</v>
      </c>
      <c r="C130" s="188" t="s">
        <v>456</v>
      </c>
      <c r="D130" s="170" t="s">
        <v>6</v>
      </c>
      <c r="E130" s="170">
        <f>'เอกสารหมายเลข 1'!E130</f>
        <v>0</v>
      </c>
      <c r="F130" s="424"/>
      <c r="G130" s="424"/>
      <c r="H130" s="214"/>
      <c r="I130" s="214"/>
      <c r="J130" s="214"/>
      <c r="K130" s="214"/>
      <c r="L130" s="170"/>
    </row>
    <row r="131" spans="1:12">
      <c r="A131" s="171"/>
      <c r="B131" s="168" t="s">
        <v>461</v>
      </c>
      <c r="C131" s="188" t="s">
        <v>94</v>
      </c>
      <c r="D131" s="170" t="s">
        <v>6</v>
      </c>
      <c r="E131" s="170">
        <f>'เอกสารหมายเลข 1'!E131</f>
        <v>0</v>
      </c>
      <c r="F131" s="424"/>
      <c r="G131" s="424"/>
      <c r="H131" s="214"/>
      <c r="I131" s="214"/>
      <c r="J131" s="214"/>
      <c r="K131" s="214"/>
      <c r="L131" s="170"/>
    </row>
    <row r="132" spans="1:12">
      <c r="A132" s="116" t="s">
        <v>41</v>
      </c>
      <c r="B132" s="101" t="s">
        <v>462</v>
      </c>
      <c r="C132" s="87" t="s">
        <v>455</v>
      </c>
      <c r="D132" s="31" t="s">
        <v>26</v>
      </c>
      <c r="E132" s="31">
        <f>'เอกสารหมายเลข 1'!E132</f>
        <v>0</v>
      </c>
      <c r="F132" s="424"/>
      <c r="G132" s="424"/>
      <c r="H132" s="204" t="e">
        <f>H133/H134*100</f>
        <v>#DIV/0!</v>
      </c>
      <c r="I132" s="204" t="e">
        <f t="shared" ref="I132" si="33">I133/I134*100</f>
        <v>#DIV/0!</v>
      </c>
      <c r="J132" s="204" t="e">
        <f t="shared" ref="J132" si="34">J133/J134*100</f>
        <v>#DIV/0!</v>
      </c>
      <c r="K132" s="204" t="e">
        <f t="shared" ref="K132" si="35">K133/K134*100</f>
        <v>#DIV/0!</v>
      </c>
      <c r="L132" s="31"/>
    </row>
    <row r="133" spans="1:12" ht="43.5">
      <c r="A133" s="171"/>
      <c r="B133" s="168" t="s">
        <v>463</v>
      </c>
      <c r="C133" s="169" t="s">
        <v>457</v>
      </c>
      <c r="D133" s="170" t="s">
        <v>6</v>
      </c>
      <c r="E133" s="170">
        <f>'เอกสารหมายเลข 1'!E133</f>
        <v>0</v>
      </c>
      <c r="F133" s="424"/>
      <c r="G133" s="424"/>
      <c r="H133" s="214"/>
      <c r="I133" s="214"/>
      <c r="J133" s="214"/>
      <c r="K133" s="214"/>
      <c r="L133" s="170"/>
    </row>
    <row r="134" spans="1:12">
      <c r="A134" s="171"/>
      <c r="B134" s="168" t="s">
        <v>464</v>
      </c>
      <c r="C134" s="188" t="s">
        <v>458</v>
      </c>
      <c r="D134" s="170" t="s">
        <v>6</v>
      </c>
      <c r="E134" s="170">
        <f>'เอกสารหมายเลข 1'!E134</f>
        <v>0</v>
      </c>
      <c r="F134" s="425"/>
      <c r="G134" s="425"/>
      <c r="H134" s="214"/>
      <c r="I134" s="214"/>
      <c r="J134" s="214"/>
      <c r="K134" s="214"/>
      <c r="L134" s="170"/>
    </row>
    <row r="135" spans="1:12">
      <c r="A135" s="116">
        <v>2.5</v>
      </c>
      <c r="B135" s="101" t="s">
        <v>172</v>
      </c>
      <c r="C135" s="101" t="s">
        <v>42</v>
      </c>
      <c r="D135" s="31" t="s">
        <v>26</v>
      </c>
      <c r="E135" s="31">
        <f>'เอกสารหมายเลข 1'!E135</f>
        <v>0</v>
      </c>
      <c r="F135" s="439" t="s">
        <v>606</v>
      </c>
      <c r="G135" s="439" t="s">
        <v>379</v>
      </c>
      <c r="H135" s="204" t="e">
        <f>H136/H137*100</f>
        <v>#DIV/0!</v>
      </c>
      <c r="I135" s="204" t="e">
        <f t="shared" ref="I135:K135" si="36">I136/I137*100</f>
        <v>#DIV/0!</v>
      </c>
      <c r="J135" s="204" t="e">
        <f t="shared" si="36"/>
        <v>#DIV/0!</v>
      </c>
      <c r="K135" s="204" t="e">
        <f t="shared" si="36"/>
        <v>#DIV/0!</v>
      </c>
      <c r="L135" s="31"/>
    </row>
    <row r="136" spans="1:12">
      <c r="A136" s="171"/>
      <c r="B136" s="168" t="s">
        <v>173</v>
      </c>
      <c r="C136" s="188" t="s">
        <v>95</v>
      </c>
      <c r="D136" s="170" t="s">
        <v>6</v>
      </c>
      <c r="E136" s="170">
        <f>'เอกสารหมายเลข 1'!E136</f>
        <v>0</v>
      </c>
      <c r="F136" s="424"/>
      <c r="G136" s="424"/>
      <c r="H136" s="214"/>
      <c r="I136" s="214"/>
      <c r="J136" s="214"/>
      <c r="K136" s="214"/>
      <c r="L136" s="170"/>
    </row>
    <row r="137" spans="1:12">
      <c r="A137" s="171"/>
      <c r="B137" s="168" t="s">
        <v>174</v>
      </c>
      <c r="C137" s="188" t="s">
        <v>96</v>
      </c>
      <c r="D137" s="170" t="s">
        <v>6</v>
      </c>
      <c r="E137" s="170">
        <f>'เอกสารหมายเลข 1'!E137</f>
        <v>0</v>
      </c>
      <c r="F137" s="425"/>
      <c r="G137" s="425"/>
      <c r="H137" s="214"/>
      <c r="I137" s="214"/>
      <c r="J137" s="214"/>
      <c r="K137" s="214"/>
      <c r="L137" s="170"/>
    </row>
    <row r="138" spans="1:12">
      <c r="A138" s="99" t="s">
        <v>383</v>
      </c>
      <c r="B138" s="99"/>
      <c r="C138" s="96"/>
      <c r="D138" s="137"/>
      <c r="E138" s="137"/>
      <c r="F138" s="137"/>
      <c r="G138" s="137"/>
      <c r="H138" s="228"/>
      <c r="I138" s="228"/>
      <c r="J138" s="228"/>
      <c r="K138" s="228"/>
      <c r="L138" s="137"/>
    </row>
    <row r="139" spans="1:12">
      <c r="A139" s="124">
        <v>2.6</v>
      </c>
      <c r="B139" s="98" t="s">
        <v>501</v>
      </c>
      <c r="C139" s="93" t="s">
        <v>465</v>
      </c>
      <c r="D139" s="130"/>
      <c r="E139" s="138"/>
      <c r="F139" s="138" t="s">
        <v>612</v>
      </c>
      <c r="G139" s="138" t="s">
        <v>219</v>
      </c>
      <c r="H139" s="302"/>
      <c r="I139" s="302"/>
      <c r="J139" s="302"/>
      <c r="K139" s="301" t="s">
        <v>577</v>
      </c>
      <c r="L139" s="138"/>
    </row>
    <row r="140" spans="1:12">
      <c r="A140" s="124">
        <v>2.7</v>
      </c>
      <c r="B140" s="98" t="s">
        <v>502</v>
      </c>
      <c r="C140" s="93" t="s">
        <v>469</v>
      </c>
      <c r="D140" s="130" t="s">
        <v>28</v>
      </c>
      <c r="E140" s="281">
        <f>'เอกสารหมายเลข 1'!E140</f>
        <v>0</v>
      </c>
      <c r="F140" s="450" t="s">
        <v>612</v>
      </c>
      <c r="G140" s="450" t="s">
        <v>219</v>
      </c>
      <c r="H140" s="282">
        <f>H141+H142+H143</f>
        <v>0</v>
      </c>
      <c r="I140" s="282">
        <f t="shared" ref="I140:K140" si="37">I141+I142+I143</f>
        <v>0</v>
      </c>
      <c r="J140" s="282">
        <f t="shared" si="37"/>
        <v>0</v>
      </c>
      <c r="K140" s="282">
        <f t="shared" si="37"/>
        <v>0</v>
      </c>
      <c r="L140" s="281"/>
    </row>
    <row r="141" spans="1:12">
      <c r="A141" s="171"/>
      <c r="B141" s="168" t="s">
        <v>503</v>
      </c>
      <c r="C141" s="169" t="s">
        <v>35</v>
      </c>
      <c r="D141" s="192" t="s">
        <v>28</v>
      </c>
      <c r="E141" s="184">
        <f>'เอกสารหมายเลข 1'!E141</f>
        <v>0</v>
      </c>
      <c r="F141" s="451"/>
      <c r="G141" s="451"/>
      <c r="H141" s="229"/>
      <c r="I141" s="229"/>
      <c r="J141" s="229"/>
      <c r="K141" s="229"/>
      <c r="L141" s="184"/>
    </row>
    <row r="142" spans="1:12" ht="21.75" customHeight="1">
      <c r="A142" s="171"/>
      <c r="B142" s="168" t="s">
        <v>504</v>
      </c>
      <c r="C142" s="169" t="s">
        <v>37</v>
      </c>
      <c r="D142" s="192" t="s">
        <v>28</v>
      </c>
      <c r="E142" s="184">
        <f>'เอกสารหมายเลข 1'!E142</f>
        <v>0</v>
      </c>
      <c r="F142" s="451"/>
      <c r="G142" s="451"/>
      <c r="H142" s="295"/>
      <c r="I142" s="295"/>
      <c r="J142" s="295"/>
      <c r="K142" s="295"/>
      <c r="L142" s="184"/>
    </row>
    <row r="143" spans="1:12">
      <c r="A143" s="171"/>
      <c r="B143" s="168" t="s">
        <v>505</v>
      </c>
      <c r="C143" s="169" t="s">
        <v>39</v>
      </c>
      <c r="D143" s="184" t="s">
        <v>28</v>
      </c>
      <c r="E143" s="184">
        <f>'เอกสารหมายเลข 1'!E143</f>
        <v>0</v>
      </c>
      <c r="F143" s="452"/>
      <c r="G143" s="452"/>
      <c r="H143" s="231"/>
      <c r="I143" s="231"/>
      <c r="J143" s="231"/>
      <c r="K143" s="231"/>
      <c r="L143" s="192"/>
    </row>
    <row r="144" spans="1:12">
      <c r="A144" s="171">
        <v>2.8</v>
      </c>
      <c r="B144" s="168" t="s">
        <v>506</v>
      </c>
      <c r="C144" s="303" t="s">
        <v>470</v>
      </c>
      <c r="D144" s="184" t="s">
        <v>471</v>
      </c>
      <c r="E144" s="184">
        <f>'เอกสารหมายเลข 1'!E144</f>
        <v>0</v>
      </c>
      <c r="F144" s="184" t="s">
        <v>612</v>
      </c>
      <c r="G144" s="184" t="s">
        <v>219</v>
      </c>
      <c r="H144" s="231"/>
      <c r="I144" s="231"/>
      <c r="J144" s="231"/>
      <c r="K144" s="231"/>
      <c r="L144" s="192"/>
    </row>
    <row r="145" spans="1:12">
      <c r="A145" s="278">
        <v>2.9</v>
      </c>
      <c r="B145" s="279" t="s">
        <v>507</v>
      </c>
      <c r="C145" s="280" t="s">
        <v>472</v>
      </c>
      <c r="D145" s="281" t="s">
        <v>473</v>
      </c>
      <c r="E145" s="281">
        <f>'เอกสารหมายเลข 1'!E145</f>
        <v>0</v>
      </c>
      <c r="F145" s="450" t="s">
        <v>612</v>
      </c>
      <c r="G145" s="450" t="s">
        <v>219</v>
      </c>
      <c r="H145" s="282">
        <f>H146+H147</f>
        <v>0</v>
      </c>
      <c r="I145" s="282">
        <f t="shared" ref="I145:K145" si="38">I146+I147</f>
        <v>0</v>
      </c>
      <c r="J145" s="282">
        <f t="shared" si="38"/>
        <v>0</v>
      </c>
      <c r="K145" s="282">
        <f t="shared" si="38"/>
        <v>0</v>
      </c>
      <c r="L145" s="284"/>
    </row>
    <row r="146" spans="1:12">
      <c r="A146" s="171"/>
      <c r="B146" s="168" t="s">
        <v>508</v>
      </c>
      <c r="C146" s="169" t="s">
        <v>475</v>
      </c>
      <c r="D146" s="192" t="s">
        <v>473</v>
      </c>
      <c r="E146" s="184">
        <f>'เอกสารหมายเลข 1'!E146</f>
        <v>0</v>
      </c>
      <c r="F146" s="451"/>
      <c r="G146" s="451"/>
      <c r="H146" s="231"/>
      <c r="I146" s="231"/>
      <c r="J146" s="231"/>
      <c r="K146" s="231"/>
      <c r="L146" s="192"/>
    </row>
    <row r="147" spans="1:12">
      <c r="A147" s="171"/>
      <c r="B147" s="168" t="s">
        <v>509</v>
      </c>
      <c r="C147" s="169" t="s">
        <v>476</v>
      </c>
      <c r="D147" s="192" t="s">
        <v>473</v>
      </c>
      <c r="E147" s="184">
        <f>'เอกสารหมายเลข 1'!E147</f>
        <v>0</v>
      </c>
      <c r="F147" s="452"/>
      <c r="G147" s="452"/>
      <c r="H147" s="231"/>
      <c r="I147" s="231"/>
      <c r="J147" s="231"/>
      <c r="K147" s="231"/>
      <c r="L147" s="192"/>
    </row>
    <row r="148" spans="1:12" ht="56.25">
      <c r="A148" s="304">
        <v>2.1</v>
      </c>
      <c r="B148" s="168" t="s">
        <v>510</v>
      </c>
      <c r="C148" s="303" t="s">
        <v>474</v>
      </c>
      <c r="D148" s="184" t="s">
        <v>6</v>
      </c>
      <c r="E148" s="184">
        <f>'เอกสารหมายเลข 1'!E148</f>
        <v>0</v>
      </c>
      <c r="F148" s="335" t="s">
        <v>614</v>
      </c>
      <c r="G148" s="281" t="s">
        <v>219</v>
      </c>
      <c r="H148" s="295"/>
      <c r="I148" s="295"/>
      <c r="J148" s="295"/>
      <c r="K148" s="295"/>
      <c r="L148" s="184"/>
    </row>
    <row r="149" spans="1:12">
      <c r="A149" s="99" t="s">
        <v>45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1:12">
      <c r="A150" s="124">
        <v>2.11</v>
      </c>
      <c r="B150" s="97" t="s">
        <v>175</v>
      </c>
      <c r="C150" s="97" t="s">
        <v>46</v>
      </c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1:12" ht="43.5">
      <c r="A151" s="124" t="s">
        <v>482</v>
      </c>
      <c r="B151" s="98" t="s">
        <v>511</v>
      </c>
      <c r="C151" s="280" t="s">
        <v>483</v>
      </c>
      <c r="D151" s="281" t="s">
        <v>6</v>
      </c>
      <c r="E151" s="281">
        <f>'เอกสารหมายเลข 1'!E151</f>
        <v>0</v>
      </c>
      <c r="F151" s="453" t="s">
        <v>612</v>
      </c>
      <c r="G151" s="453" t="s">
        <v>219</v>
      </c>
      <c r="H151" s="282">
        <f>H152+H153</f>
        <v>0</v>
      </c>
      <c r="I151" s="282">
        <f t="shared" ref="I151:K151" si="39">I152+I153</f>
        <v>0</v>
      </c>
      <c r="J151" s="282">
        <f t="shared" si="39"/>
        <v>0</v>
      </c>
      <c r="K151" s="282">
        <f t="shared" si="39"/>
        <v>0</v>
      </c>
      <c r="L151" s="284"/>
    </row>
    <row r="152" spans="1:12">
      <c r="A152" s="171"/>
      <c r="B152" s="168" t="s">
        <v>512</v>
      </c>
      <c r="C152" s="169" t="s">
        <v>485</v>
      </c>
      <c r="D152" s="192" t="s">
        <v>6</v>
      </c>
      <c r="E152" s="184">
        <f>'เอกสารหมายเลข 1'!E152</f>
        <v>0</v>
      </c>
      <c r="F152" s="454"/>
      <c r="G152" s="454"/>
      <c r="H152" s="231"/>
      <c r="I152" s="231"/>
      <c r="J152" s="231"/>
      <c r="K152" s="231"/>
      <c r="L152" s="192"/>
    </row>
    <row r="153" spans="1:12">
      <c r="A153" s="171"/>
      <c r="B153" s="168" t="s">
        <v>513</v>
      </c>
      <c r="C153" s="169" t="s">
        <v>484</v>
      </c>
      <c r="D153" s="192" t="s">
        <v>6</v>
      </c>
      <c r="E153" s="184">
        <f>'เอกสารหมายเลข 1'!E153</f>
        <v>0</v>
      </c>
      <c r="F153" s="455"/>
      <c r="G153" s="455"/>
      <c r="H153" s="231"/>
      <c r="I153" s="231"/>
      <c r="J153" s="231"/>
      <c r="K153" s="231"/>
      <c r="L153" s="192"/>
    </row>
    <row r="154" spans="1:12">
      <c r="A154" s="124" t="s">
        <v>489</v>
      </c>
      <c r="B154" s="98" t="s">
        <v>514</v>
      </c>
      <c r="C154" s="93" t="s">
        <v>486</v>
      </c>
      <c r="D154" s="130" t="s">
        <v>6</v>
      </c>
      <c r="E154" s="281">
        <f>'เอกสารหมายเลข 1'!E154</f>
        <v>0</v>
      </c>
      <c r="F154" s="453" t="s">
        <v>612</v>
      </c>
      <c r="G154" s="453" t="s">
        <v>219</v>
      </c>
      <c r="H154" s="230">
        <f>H155+H156</f>
        <v>0</v>
      </c>
      <c r="I154" s="230">
        <f t="shared" ref="I154:K154" si="40">I155+I156</f>
        <v>0</v>
      </c>
      <c r="J154" s="230">
        <f t="shared" si="40"/>
        <v>0</v>
      </c>
      <c r="K154" s="230">
        <f t="shared" si="40"/>
        <v>0</v>
      </c>
      <c r="L154" s="130"/>
    </row>
    <row r="155" spans="1:12">
      <c r="A155" s="171"/>
      <c r="B155" s="168" t="s">
        <v>515</v>
      </c>
      <c r="C155" s="169" t="s">
        <v>488</v>
      </c>
      <c r="D155" s="192" t="s">
        <v>6</v>
      </c>
      <c r="E155" s="184">
        <f>'เอกสารหมายเลข 1'!E155</f>
        <v>0</v>
      </c>
      <c r="F155" s="454"/>
      <c r="G155" s="454"/>
      <c r="H155" s="231"/>
      <c r="I155" s="231"/>
      <c r="J155" s="231"/>
      <c r="K155" s="231"/>
      <c r="L155" s="192"/>
    </row>
    <row r="156" spans="1:12">
      <c r="A156" s="171"/>
      <c r="B156" s="168" t="s">
        <v>516</v>
      </c>
      <c r="C156" s="169" t="s">
        <v>487</v>
      </c>
      <c r="D156" s="192" t="s">
        <v>6</v>
      </c>
      <c r="E156" s="184">
        <f>'เอกสารหมายเลข 1'!E156</f>
        <v>0</v>
      </c>
      <c r="F156" s="455"/>
      <c r="G156" s="455"/>
      <c r="H156" s="231"/>
      <c r="I156" s="231"/>
      <c r="J156" s="231"/>
      <c r="K156" s="231"/>
      <c r="L156" s="192"/>
    </row>
    <row r="157" spans="1:12" ht="43.5">
      <c r="A157" s="278" t="s">
        <v>494</v>
      </c>
      <c r="B157" s="279" t="s">
        <v>517</v>
      </c>
      <c r="C157" s="280" t="s">
        <v>490</v>
      </c>
      <c r="D157" s="281" t="s">
        <v>6</v>
      </c>
      <c r="E157" s="281">
        <f>'เอกสารหมายเลข 1'!E157</f>
        <v>0</v>
      </c>
      <c r="F157" s="453" t="s">
        <v>612</v>
      </c>
      <c r="G157" s="453" t="s">
        <v>219</v>
      </c>
      <c r="H157" s="282">
        <f>H158+H159+H160+H161+H162+H163+H164</f>
        <v>0</v>
      </c>
      <c r="I157" s="282">
        <f t="shared" ref="I157:K157" si="41">I158+I159+I160+I161+I162+I163+I164</f>
        <v>0</v>
      </c>
      <c r="J157" s="282">
        <f t="shared" si="41"/>
        <v>0</v>
      </c>
      <c r="K157" s="282">
        <f t="shared" si="41"/>
        <v>0</v>
      </c>
      <c r="L157" s="284"/>
    </row>
    <row r="158" spans="1:12">
      <c r="A158" s="171"/>
      <c r="B158" s="168" t="s">
        <v>518</v>
      </c>
      <c r="C158" s="169" t="s">
        <v>35</v>
      </c>
      <c r="D158" s="192" t="s">
        <v>6</v>
      </c>
      <c r="E158" s="184">
        <f>'เอกสารหมายเลข 1'!E158</f>
        <v>0</v>
      </c>
      <c r="F158" s="454"/>
      <c r="G158" s="454"/>
      <c r="H158" s="231"/>
      <c r="I158" s="231"/>
      <c r="J158" s="231"/>
      <c r="K158" s="231"/>
      <c r="L158" s="192"/>
    </row>
    <row r="159" spans="1:12">
      <c r="A159" s="167"/>
      <c r="B159" s="168" t="s">
        <v>519</v>
      </c>
      <c r="C159" s="169" t="s">
        <v>97</v>
      </c>
      <c r="D159" s="305" t="s">
        <v>6</v>
      </c>
      <c r="E159" s="184">
        <f>'เอกสารหมายเลข 1'!E159</f>
        <v>0</v>
      </c>
      <c r="F159" s="454"/>
      <c r="G159" s="454"/>
      <c r="H159" s="231"/>
      <c r="I159" s="231"/>
      <c r="J159" s="231"/>
      <c r="K159" s="231"/>
      <c r="L159" s="192"/>
    </row>
    <row r="160" spans="1:12">
      <c r="A160" s="171"/>
      <c r="B160" s="168" t="s">
        <v>520</v>
      </c>
      <c r="C160" s="169" t="s">
        <v>37</v>
      </c>
      <c r="D160" s="192" t="s">
        <v>6</v>
      </c>
      <c r="E160" s="184">
        <f>'เอกสารหมายเลข 1'!E160</f>
        <v>0</v>
      </c>
      <c r="F160" s="454"/>
      <c r="G160" s="454"/>
      <c r="H160" s="308"/>
      <c r="I160" s="308"/>
      <c r="J160" s="308"/>
      <c r="K160" s="308"/>
      <c r="L160" s="309"/>
    </row>
    <row r="161" spans="1:12">
      <c r="A161" s="171"/>
      <c r="B161" s="168" t="s">
        <v>521</v>
      </c>
      <c r="C161" s="169" t="s">
        <v>491</v>
      </c>
      <c r="D161" s="192" t="s">
        <v>6</v>
      </c>
      <c r="E161" s="184">
        <f>'เอกสารหมายเลข 1'!E161</f>
        <v>0</v>
      </c>
      <c r="F161" s="454"/>
      <c r="G161" s="454"/>
      <c r="H161" s="295"/>
      <c r="I161" s="295"/>
      <c r="J161" s="295"/>
      <c r="K161" s="295"/>
      <c r="L161" s="184"/>
    </row>
    <row r="162" spans="1:12">
      <c r="A162" s="171"/>
      <c r="B162" s="168" t="s">
        <v>522</v>
      </c>
      <c r="C162" s="169" t="s">
        <v>39</v>
      </c>
      <c r="D162" s="192" t="s">
        <v>6</v>
      </c>
      <c r="E162" s="184">
        <f>'เอกสารหมายเลข 1'!E162</f>
        <v>0</v>
      </c>
      <c r="F162" s="454"/>
      <c r="G162" s="454"/>
      <c r="H162" s="295"/>
      <c r="I162" s="295"/>
      <c r="J162" s="295"/>
      <c r="K162" s="306"/>
      <c r="L162" s="184"/>
    </row>
    <row r="163" spans="1:12">
      <c r="A163" s="171"/>
      <c r="B163" s="168" t="s">
        <v>523</v>
      </c>
      <c r="C163" s="169" t="s">
        <v>492</v>
      </c>
      <c r="D163" s="192" t="s">
        <v>6</v>
      </c>
      <c r="E163" s="184">
        <f>'เอกสารหมายเลข 1'!E163</f>
        <v>0</v>
      </c>
      <c r="F163" s="454"/>
      <c r="G163" s="454"/>
      <c r="H163" s="307"/>
      <c r="I163" s="307"/>
      <c r="J163" s="307"/>
      <c r="K163" s="231"/>
      <c r="L163" s="192"/>
    </row>
    <row r="164" spans="1:12">
      <c r="A164" s="171"/>
      <c r="B164" s="168" t="s">
        <v>524</v>
      </c>
      <c r="C164" s="169" t="s">
        <v>493</v>
      </c>
      <c r="D164" s="192" t="s">
        <v>6</v>
      </c>
      <c r="E164" s="184">
        <f>'เอกสารหมายเลข 1'!E164</f>
        <v>0</v>
      </c>
      <c r="F164" s="455"/>
      <c r="G164" s="455"/>
      <c r="H164" s="307"/>
      <c r="I164" s="307"/>
      <c r="J164" s="307"/>
      <c r="K164" s="231"/>
      <c r="L164" s="192"/>
    </row>
    <row r="165" spans="1:12" ht="43.5">
      <c r="A165" s="278" t="s">
        <v>500</v>
      </c>
      <c r="B165" s="279" t="s">
        <v>525</v>
      </c>
      <c r="C165" s="280" t="s">
        <v>495</v>
      </c>
      <c r="D165" s="281" t="s">
        <v>6</v>
      </c>
      <c r="E165" s="281">
        <f>'เอกสารหมายเลข 1'!E165</f>
        <v>0</v>
      </c>
      <c r="F165" s="453" t="s">
        <v>612</v>
      </c>
      <c r="G165" s="453" t="s">
        <v>219</v>
      </c>
      <c r="H165" s="285">
        <f>H166+H172</f>
        <v>0</v>
      </c>
      <c r="I165" s="285">
        <f t="shared" ref="I165:K165" si="42">I166+I172</f>
        <v>0</v>
      </c>
      <c r="J165" s="285">
        <f t="shared" si="42"/>
        <v>0</v>
      </c>
      <c r="K165" s="285">
        <f t="shared" si="42"/>
        <v>0</v>
      </c>
      <c r="L165" s="281"/>
    </row>
    <row r="166" spans="1:12">
      <c r="A166" s="124"/>
      <c r="B166" s="98" t="s">
        <v>526</v>
      </c>
      <c r="C166" s="93" t="s">
        <v>496</v>
      </c>
      <c r="D166" s="130" t="s">
        <v>6</v>
      </c>
      <c r="E166" s="281">
        <f>'เอกสารหมายเลข 1'!E166</f>
        <v>0</v>
      </c>
      <c r="F166" s="454"/>
      <c r="G166" s="454"/>
      <c r="H166" s="310">
        <f>H167+H168+H169+H170+H171</f>
        <v>0</v>
      </c>
      <c r="I166" s="310">
        <f t="shared" ref="I166:K166" si="43">I167+I168+I169+I170+I171</f>
        <v>0</v>
      </c>
      <c r="J166" s="310">
        <f t="shared" si="43"/>
        <v>0</v>
      </c>
      <c r="K166" s="310">
        <f t="shared" si="43"/>
        <v>0</v>
      </c>
      <c r="L166" s="284"/>
    </row>
    <row r="167" spans="1:12">
      <c r="A167" s="171"/>
      <c r="B167" s="168" t="s">
        <v>527</v>
      </c>
      <c r="C167" s="169" t="s">
        <v>35</v>
      </c>
      <c r="D167" s="192" t="s">
        <v>6</v>
      </c>
      <c r="E167" s="184">
        <f>'เอกสารหมายเลข 1'!E167</f>
        <v>0</v>
      </c>
      <c r="F167" s="454"/>
      <c r="G167" s="454"/>
      <c r="H167" s="307"/>
      <c r="I167" s="307"/>
      <c r="J167" s="307"/>
      <c r="K167" s="231"/>
      <c r="L167" s="192"/>
    </row>
    <row r="168" spans="1:12">
      <c r="A168" s="171"/>
      <c r="B168" s="168" t="s">
        <v>528</v>
      </c>
      <c r="C168" s="169" t="s">
        <v>97</v>
      </c>
      <c r="D168" s="192" t="s">
        <v>6</v>
      </c>
      <c r="E168" s="184">
        <f>'เอกสารหมายเลข 1'!E168</f>
        <v>0</v>
      </c>
      <c r="F168" s="454"/>
      <c r="G168" s="454" t="s">
        <v>219</v>
      </c>
      <c r="H168" s="295"/>
      <c r="I168" s="295"/>
      <c r="J168" s="295"/>
      <c r="K168" s="295"/>
      <c r="L168" s="184"/>
    </row>
    <row r="169" spans="1:12">
      <c r="A169" s="171"/>
      <c r="B169" s="168" t="s">
        <v>529</v>
      </c>
      <c r="C169" s="169" t="s">
        <v>37</v>
      </c>
      <c r="D169" s="192" t="s">
        <v>6</v>
      </c>
      <c r="E169" s="184">
        <f>'เอกสารหมายเลข 1'!E169</f>
        <v>0</v>
      </c>
      <c r="F169" s="454"/>
      <c r="G169" s="454"/>
      <c r="H169" s="295"/>
      <c r="I169" s="295"/>
      <c r="J169" s="295"/>
      <c r="K169" s="295"/>
      <c r="L169" s="184"/>
    </row>
    <row r="170" spans="1:12">
      <c r="A170" s="171"/>
      <c r="B170" s="168" t="s">
        <v>530</v>
      </c>
      <c r="C170" s="169" t="s">
        <v>491</v>
      </c>
      <c r="D170" s="192" t="s">
        <v>6</v>
      </c>
      <c r="E170" s="184">
        <f>'เอกสารหมายเลข 1'!E170</f>
        <v>0</v>
      </c>
      <c r="F170" s="454"/>
      <c r="G170" s="454"/>
      <c r="H170" s="231"/>
      <c r="I170" s="231"/>
      <c r="J170" s="231"/>
      <c r="K170" s="231"/>
      <c r="L170" s="192"/>
    </row>
    <row r="171" spans="1:12">
      <c r="A171" s="171"/>
      <c r="B171" s="168" t="s">
        <v>531</v>
      </c>
      <c r="C171" s="169" t="s">
        <v>39</v>
      </c>
      <c r="D171" s="192" t="s">
        <v>6</v>
      </c>
      <c r="E171" s="184">
        <f>'เอกสารหมายเลข 1'!E171</f>
        <v>0</v>
      </c>
      <c r="F171" s="454"/>
      <c r="G171" s="454"/>
      <c r="H171" s="231"/>
      <c r="I171" s="231"/>
      <c r="J171" s="231"/>
      <c r="K171" s="231"/>
      <c r="L171" s="192"/>
    </row>
    <row r="172" spans="1:12">
      <c r="A172" s="124"/>
      <c r="B172" s="98" t="s">
        <v>532</v>
      </c>
      <c r="C172" s="93" t="s">
        <v>497</v>
      </c>
      <c r="D172" s="130" t="s">
        <v>6</v>
      </c>
      <c r="E172" s="281">
        <f>'เอกสารหมายเลข 1'!E172</f>
        <v>0</v>
      </c>
      <c r="F172" s="454"/>
      <c r="G172" s="454"/>
      <c r="H172" s="310">
        <f>H173+H174+H175+H176+H177</f>
        <v>0</v>
      </c>
      <c r="I172" s="310">
        <f t="shared" ref="I172:K172" si="44">I173+I174+I175+I176+I177</f>
        <v>0</v>
      </c>
      <c r="J172" s="310">
        <f t="shared" si="44"/>
        <v>0</v>
      </c>
      <c r="K172" s="310">
        <f t="shared" si="44"/>
        <v>0</v>
      </c>
      <c r="L172" s="284"/>
    </row>
    <row r="173" spans="1:12">
      <c r="A173" s="171"/>
      <c r="B173" s="168" t="s">
        <v>533</v>
      </c>
      <c r="C173" s="169" t="s">
        <v>35</v>
      </c>
      <c r="D173" s="192" t="s">
        <v>6</v>
      </c>
      <c r="E173" s="184">
        <f>'เอกสารหมายเลข 1'!E173</f>
        <v>0</v>
      </c>
      <c r="F173" s="454"/>
      <c r="G173" s="454"/>
      <c r="H173" s="307"/>
      <c r="I173" s="307"/>
      <c r="J173" s="307"/>
      <c r="K173" s="231"/>
      <c r="L173" s="192"/>
    </row>
    <row r="174" spans="1:12">
      <c r="A174" s="171"/>
      <c r="B174" s="168" t="s">
        <v>534</v>
      </c>
      <c r="C174" s="169" t="s">
        <v>97</v>
      </c>
      <c r="D174" s="192" t="s">
        <v>6</v>
      </c>
      <c r="E174" s="184">
        <f>'เอกสารหมายเลข 1'!E174</f>
        <v>0</v>
      </c>
      <c r="F174" s="454"/>
      <c r="G174" s="454"/>
      <c r="H174" s="295"/>
      <c r="I174" s="295"/>
      <c r="J174" s="295"/>
      <c r="K174" s="295"/>
      <c r="L174" s="184"/>
    </row>
    <row r="175" spans="1:12">
      <c r="A175" s="171"/>
      <c r="B175" s="168" t="s">
        <v>535</v>
      </c>
      <c r="C175" s="169" t="s">
        <v>37</v>
      </c>
      <c r="D175" s="192" t="s">
        <v>6</v>
      </c>
      <c r="E175" s="184">
        <f>'เอกสารหมายเลข 1'!E175</f>
        <v>0</v>
      </c>
      <c r="F175" s="454"/>
      <c r="G175" s="454"/>
      <c r="H175" s="295"/>
      <c r="I175" s="295"/>
      <c r="J175" s="295"/>
      <c r="K175" s="295"/>
      <c r="L175" s="184"/>
    </row>
    <row r="176" spans="1:12">
      <c r="A176" s="171"/>
      <c r="B176" s="168" t="s">
        <v>536</v>
      </c>
      <c r="C176" s="169" t="s">
        <v>491</v>
      </c>
      <c r="D176" s="192" t="s">
        <v>6</v>
      </c>
      <c r="E176" s="184">
        <f>'เอกสารหมายเลข 1'!E176</f>
        <v>0</v>
      </c>
      <c r="F176" s="454"/>
      <c r="G176" s="454"/>
      <c r="H176" s="231"/>
      <c r="I176" s="231"/>
      <c r="J176" s="231"/>
      <c r="K176" s="231"/>
      <c r="L176" s="192"/>
    </row>
    <row r="177" spans="1:12">
      <c r="A177" s="171"/>
      <c r="B177" s="168" t="s">
        <v>537</v>
      </c>
      <c r="C177" s="169" t="s">
        <v>39</v>
      </c>
      <c r="D177" s="192" t="s">
        <v>6</v>
      </c>
      <c r="E177" s="184">
        <f>'เอกสารหมายเลข 1'!E177</f>
        <v>0</v>
      </c>
      <c r="F177" s="455"/>
      <c r="G177" s="455"/>
      <c r="H177" s="231"/>
      <c r="I177" s="231"/>
      <c r="J177" s="231"/>
      <c r="K177" s="231"/>
      <c r="L177" s="192"/>
    </row>
    <row r="178" spans="1:12" ht="43.5">
      <c r="A178" s="124" t="s">
        <v>499</v>
      </c>
      <c r="B178" s="98" t="s">
        <v>538</v>
      </c>
      <c r="C178" s="93" t="s">
        <v>498</v>
      </c>
      <c r="D178" s="130" t="s">
        <v>6</v>
      </c>
      <c r="E178" s="281">
        <f>'เอกสารหมายเลข 1'!E178</f>
        <v>0</v>
      </c>
      <c r="F178" s="453" t="s">
        <v>612</v>
      </c>
      <c r="G178" s="453" t="s">
        <v>219</v>
      </c>
      <c r="H178" s="285">
        <f>H179+H185</f>
        <v>0</v>
      </c>
      <c r="I178" s="285">
        <f t="shared" ref="I178" si="45">I179+I185</f>
        <v>0</v>
      </c>
      <c r="J178" s="285">
        <f t="shared" ref="J178" si="46">J179+J185</f>
        <v>0</v>
      </c>
      <c r="K178" s="285">
        <f t="shared" ref="K178" si="47">K179+K185</f>
        <v>0</v>
      </c>
      <c r="L178" s="284"/>
    </row>
    <row r="179" spans="1:12">
      <c r="A179" s="124"/>
      <c r="B179" s="98" t="s">
        <v>539</v>
      </c>
      <c r="C179" s="93" t="s">
        <v>496</v>
      </c>
      <c r="D179" s="130" t="s">
        <v>6</v>
      </c>
      <c r="E179" s="281">
        <f>'เอกสารหมายเลข 1'!E179</f>
        <v>0</v>
      </c>
      <c r="F179" s="454"/>
      <c r="G179" s="454"/>
      <c r="H179" s="310">
        <f>H180+H181+H182+H183+H184</f>
        <v>0</v>
      </c>
      <c r="I179" s="310">
        <f t="shared" ref="I179" si="48">I180+I181+I182+I183+I184</f>
        <v>0</v>
      </c>
      <c r="J179" s="310">
        <f t="shared" ref="J179" si="49">J180+J181+J182+J183+J184</f>
        <v>0</v>
      </c>
      <c r="K179" s="310">
        <f t="shared" ref="K179" si="50">K180+K181+K182+K183+K184</f>
        <v>0</v>
      </c>
      <c r="L179" s="284"/>
    </row>
    <row r="180" spans="1:12">
      <c r="A180" s="171"/>
      <c r="B180" s="168" t="s">
        <v>540</v>
      </c>
      <c r="C180" s="169" t="s">
        <v>35</v>
      </c>
      <c r="D180" s="192" t="s">
        <v>6</v>
      </c>
      <c r="E180" s="184">
        <f>'เอกสารหมายเลข 1'!E180</f>
        <v>0</v>
      </c>
      <c r="F180" s="454"/>
      <c r="G180" s="454"/>
      <c r="H180" s="307"/>
      <c r="I180" s="307"/>
      <c r="J180" s="307"/>
      <c r="K180" s="231"/>
      <c r="L180" s="192"/>
    </row>
    <row r="181" spans="1:12">
      <c r="A181" s="171"/>
      <c r="B181" s="168" t="s">
        <v>541</v>
      </c>
      <c r="C181" s="169" t="s">
        <v>97</v>
      </c>
      <c r="D181" s="192" t="s">
        <v>6</v>
      </c>
      <c r="E181" s="184">
        <f>'เอกสารหมายเลข 1'!E181</f>
        <v>0</v>
      </c>
      <c r="F181" s="454"/>
      <c r="G181" s="454"/>
      <c r="H181" s="295"/>
      <c r="I181" s="295"/>
      <c r="J181" s="295"/>
      <c r="K181" s="295"/>
      <c r="L181" s="184"/>
    </row>
    <row r="182" spans="1:12">
      <c r="A182" s="171"/>
      <c r="B182" s="168" t="s">
        <v>542</v>
      </c>
      <c r="C182" s="169" t="s">
        <v>37</v>
      </c>
      <c r="D182" s="192" t="s">
        <v>6</v>
      </c>
      <c r="E182" s="184">
        <f>'เอกสารหมายเลข 1'!E182</f>
        <v>0</v>
      </c>
      <c r="F182" s="454"/>
      <c r="G182" s="454"/>
      <c r="H182" s="295"/>
      <c r="I182" s="295"/>
      <c r="J182" s="295"/>
      <c r="K182" s="295"/>
      <c r="L182" s="184"/>
    </row>
    <row r="183" spans="1:12">
      <c r="A183" s="171"/>
      <c r="B183" s="168" t="s">
        <v>543</v>
      </c>
      <c r="C183" s="169" t="s">
        <v>491</v>
      </c>
      <c r="D183" s="192" t="s">
        <v>6</v>
      </c>
      <c r="E183" s="184">
        <f>'เอกสารหมายเลข 1'!E183</f>
        <v>0</v>
      </c>
      <c r="F183" s="454"/>
      <c r="G183" s="454"/>
      <c r="H183" s="231"/>
      <c r="I183" s="231"/>
      <c r="J183" s="231"/>
      <c r="K183" s="231"/>
      <c r="L183" s="192"/>
    </row>
    <row r="184" spans="1:12">
      <c r="A184" s="171"/>
      <c r="B184" s="168" t="s">
        <v>544</v>
      </c>
      <c r="C184" s="169" t="s">
        <v>39</v>
      </c>
      <c r="D184" s="192" t="s">
        <v>6</v>
      </c>
      <c r="E184" s="184">
        <f>'เอกสารหมายเลข 1'!E184</f>
        <v>0</v>
      </c>
      <c r="F184" s="454"/>
      <c r="G184" s="454"/>
      <c r="H184" s="231"/>
      <c r="I184" s="231"/>
      <c r="J184" s="231"/>
      <c r="K184" s="231"/>
      <c r="L184" s="192"/>
    </row>
    <row r="185" spans="1:12">
      <c r="A185" s="124"/>
      <c r="B185" s="98" t="s">
        <v>545</v>
      </c>
      <c r="C185" s="93" t="s">
        <v>497</v>
      </c>
      <c r="D185" s="130" t="s">
        <v>6</v>
      </c>
      <c r="E185" s="281">
        <f>'เอกสารหมายเลข 1'!E185</f>
        <v>0</v>
      </c>
      <c r="F185" s="454"/>
      <c r="G185" s="454"/>
      <c r="H185" s="310">
        <f>H186+H187+H188+H189+H190</f>
        <v>0</v>
      </c>
      <c r="I185" s="310">
        <f t="shared" ref="I185" si="51">I186+I187+I188+I189+I190</f>
        <v>0</v>
      </c>
      <c r="J185" s="310">
        <f t="shared" ref="J185" si="52">J186+J187+J188+J189+J190</f>
        <v>0</v>
      </c>
      <c r="K185" s="310">
        <f t="shared" ref="K185" si="53">K186+K187+K188+K189+K190</f>
        <v>0</v>
      </c>
      <c r="L185" s="284"/>
    </row>
    <row r="186" spans="1:12">
      <c r="A186" s="171"/>
      <c r="B186" s="168" t="s">
        <v>546</v>
      </c>
      <c r="C186" s="169" t="s">
        <v>35</v>
      </c>
      <c r="D186" s="192" t="s">
        <v>6</v>
      </c>
      <c r="E186" s="184">
        <f>'เอกสารหมายเลข 1'!E186</f>
        <v>0</v>
      </c>
      <c r="F186" s="454"/>
      <c r="G186" s="454"/>
      <c r="H186" s="307"/>
      <c r="I186" s="307"/>
      <c r="J186" s="307"/>
      <c r="K186" s="231"/>
      <c r="L186" s="192"/>
    </row>
    <row r="187" spans="1:12">
      <c r="A187" s="171"/>
      <c r="B187" s="168" t="s">
        <v>547</v>
      </c>
      <c r="C187" s="169" t="s">
        <v>97</v>
      </c>
      <c r="D187" s="192" t="s">
        <v>6</v>
      </c>
      <c r="E187" s="184">
        <f>'เอกสารหมายเลข 1'!E187</f>
        <v>0</v>
      </c>
      <c r="F187" s="454"/>
      <c r="G187" s="454"/>
      <c r="H187" s="295"/>
      <c r="I187" s="295"/>
      <c r="J187" s="295"/>
      <c r="K187" s="295"/>
      <c r="L187" s="184"/>
    </row>
    <row r="188" spans="1:12">
      <c r="A188" s="171"/>
      <c r="B188" s="168" t="s">
        <v>548</v>
      </c>
      <c r="C188" s="169" t="s">
        <v>37</v>
      </c>
      <c r="D188" s="192" t="s">
        <v>6</v>
      </c>
      <c r="E188" s="184">
        <f>'เอกสารหมายเลข 1'!E188</f>
        <v>0</v>
      </c>
      <c r="F188" s="454"/>
      <c r="G188" s="454"/>
      <c r="H188" s="295"/>
      <c r="I188" s="295"/>
      <c r="J188" s="295"/>
      <c r="K188" s="295"/>
      <c r="L188" s="184"/>
    </row>
    <row r="189" spans="1:12">
      <c r="A189" s="171"/>
      <c r="B189" s="168" t="s">
        <v>549</v>
      </c>
      <c r="C189" s="169" t="s">
        <v>491</v>
      </c>
      <c r="D189" s="192" t="s">
        <v>6</v>
      </c>
      <c r="E189" s="184">
        <f>'เอกสารหมายเลข 1'!E189</f>
        <v>0</v>
      </c>
      <c r="F189" s="454"/>
      <c r="G189" s="454"/>
      <c r="H189" s="231"/>
      <c r="I189" s="231"/>
      <c r="J189" s="231"/>
      <c r="K189" s="231"/>
      <c r="L189" s="192"/>
    </row>
    <row r="190" spans="1:12">
      <c r="A190" s="171"/>
      <c r="B190" s="168" t="s">
        <v>550</v>
      </c>
      <c r="C190" s="169" t="s">
        <v>39</v>
      </c>
      <c r="D190" s="192" t="s">
        <v>6</v>
      </c>
      <c r="E190" s="184">
        <f>'เอกสารหมายเลข 1'!E190</f>
        <v>0</v>
      </c>
      <c r="F190" s="456"/>
      <c r="G190" s="456"/>
      <c r="H190" s="231"/>
      <c r="I190" s="231"/>
      <c r="J190" s="231"/>
      <c r="K190" s="231"/>
      <c r="L190" s="192"/>
    </row>
    <row r="191" spans="1:12">
      <c r="A191" s="140" t="s">
        <v>47</v>
      </c>
      <c r="B191" s="100"/>
      <c r="C191" s="100"/>
      <c r="D191" s="141"/>
      <c r="E191" s="141"/>
      <c r="F191" s="141"/>
      <c r="G191" s="141"/>
      <c r="H191" s="234"/>
      <c r="I191" s="234"/>
      <c r="J191" s="234"/>
      <c r="K191" s="234"/>
      <c r="L191" s="141"/>
    </row>
    <row r="192" spans="1:12">
      <c r="A192" s="116">
        <v>3.1</v>
      </c>
      <c r="B192" s="101" t="s">
        <v>176</v>
      </c>
      <c r="C192" s="101" t="s">
        <v>48</v>
      </c>
      <c r="D192" s="25" t="s">
        <v>26</v>
      </c>
      <c r="E192" s="25">
        <f>'เอกสารหมายเลข 1'!E192</f>
        <v>0</v>
      </c>
      <c r="F192" s="448" t="s">
        <v>606</v>
      </c>
      <c r="G192" s="448" t="s">
        <v>219</v>
      </c>
      <c r="H192" s="210" t="e">
        <f>H193/H194*100</f>
        <v>#DIV/0!</v>
      </c>
      <c r="I192" s="210" t="e">
        <f t="shared" ref="I192:K192" si="54">I193/I194*100</f>
        <v>#DIV/0!</v>
      </c>
      <c r="J192" s="210" t="e">
        <f t="shared" si="54"/>
        <v>#DIV/0!</v>
      </c>
      <c r="K192" s="210" t="e">
        <f t="shared" si="54"/>
        <v>#DIV/0!</v>
      </c>
      <c r="L192" s="25"/>
    </row>
    <row r="193" spans="1:12">
      <c r="A193" s="171"/>
      <c r="B193" s="168" t="s">
        <v>177</v>
      </c>
      <c r="C193" s="188" t="s">
        <v>367</v>
      </c>
      <c r="D193" s="192" t="s">
        <v>49</v>
      </c>
      <c r="E193" s="192">
        <f>'เอกสารหมายเลข 1'!E193</f>
        <v>0</v>
      </c>
      <c r="F193" s="432"/>
      <c r="G193" s="432"/>
      <c r="H193" s="231"/>
      <c r="I193" s="231"/>
      <c r="J193" s="231"/>
      <c r="K193" s="231"/>
      <c r="L193" s="192"/>
    </row>
    <row r="194" spans="1:12">
      <c r="A194" s="171"/>
      <c r="B194" s="168" t="s">
        <v>178</v>
      </c>
      <c r="C194" s="188" t="s">
        <v>368</v>
      </c>
      <c r="D194" s="192" t="s">
        <v>49</v>
      </c>
      <c r="E194" s="192">
        <f>'เอกสารหมายเลข 1'!E194</f>
        <v>0</v>
      </c>
      <c r="F194" s="434"/>
      <c r="G194" s="434"/>
      <c r="H194" s="231"/>
      <c r="I194" s="231"/>
      <c r="J194" s="231"/>
      <c r="K194" s="231"/>
      <c r="L194" s="192"/>
    </row>
    <row r="195" spans="1:12">
      <c r="A195" s="116">
        <v>3.2</v>
      </c>
      <c r="B195" s="101" t="s">
        <v>179</v>
      </c>
      <c r="C195" s="101" t="s">
        <v>50</v>
      </c>
      <c r="D195" s="25" t="s">
        <v>5</v>
      </c>
      <c r="E195" s="25">
        <f>'เอกสารหมายเลข 1'!E195</f>
        <v>0</v>
      </c>
      <c r="F195" s="431" t="s">
        <v>606</v>
      </c>
      <c r="G195" s="431" t="s">
        <v>219</v>
      </c>
      <c r="H195" s="210">
        <f>H196-H197</f>
        <v>0</v>
      </c>
      <c r="I195" s="210">
        <f t="shared" ref="I195:K195" si="55">I196-I197</f>
        <v>0</v>
      </c>
      <c r="J195" s="210">
        <f t="shared" si="55"/>
        <v>0</v>
      </c>
      <c r="K195" s="210">
        <f t="shared" si="55"/>
        <v>0</v>
      </c>
      <c r="L195" s="25"/>
    </row>
    <row r="196" spans="1:12">
      <c r="A196" s="171"/>
      <c r="B196" s="168" t="s">
        <v>180</v>
      </c>
      <c r="C196" s="188" t="s">
        <v>365</v>
      </c>
      <c r="D196" s="192" t="s">
        <v>5</v>
      </c>
      <c r="E196" s="192">
        <f>'เอกสารหมายเลข 1'!E196</f>
        <v>0</v>
      </c>
      <c r="F196" s="432"/>
      <c r="G196" s="432"/>
      <c r="H196" s="231"/>
      <c r="I196" s="231"/>
      <c r="J196" s="231"/>
      <c r="K196" s="231"/>
      <c r="L196" s="192"/>
    </row>
    <row r="197" spans="1:12">
      <c r="A197" s="171"/>
      <c r="B197" s="168" t="s">
        <v>181</v>
      </c>
      <c r="C197" s="188" t="s">
        <v>366</v>
      </c>
      <c r="D197" s="192" t="s">
        <v>5</v>
      </c>
      <c r="E197" s="192">
        <f>'เอกสารหมายเลข 1'!E197</f>
        <v>0</v>
      </c>
      <c r="F197" s="434"/>
      <c r="G197" s="434"/>
      <c r="H197" s="231"/>
      <c r="I197" s="231"/>
      <c r="J197" s="231"/>
      <c r="K197" s="231"/>
      <c r="L197" s="192"/>
    </row>
    <row r="198" spans="1:12" ht="43.5">
      <c r="A198" s="116">
        <v>3.3</v>
      </c>
      <c r="B198" s="101" t="s">
        <v>182</v>
      </c>
      <c r="C198" s="87" t="s">
        <v>111</v>
      </c>
      <c r="D198" s="25" t="s">
        <v>12</v>
      </c>
      <c r="E198" s="25">
        <f>'เอกสารหมายเลข 1'!E198</f>
        <v>0</v>
      </c>
      <c r="F198" s="431" t="s">
        <v>606</v>
      </c>
      <c r="G198" s="431" t="s">
        <v>219</v>
      </c>
      <c r="H198" s="235">
        <f>H199+H200+H201</f>
        <v>0</v>
      </c>
      <c r="I198" s="235">
        <f t="shared" ref="I198:K198" si="56">I199+I200+I201</f>
        <v>0</v>
      </c>
      <c r="J198" s="235">
        <f t="shared" si="56"/>
        <v>0</v>
      </c>
      <c r="K198" s="235">
        <f t="shared" si="56"/>
        <v>0</v>
      </c>
      <c r="L198" s="25"/>
    </row>
    <row r="199" spans="1:12">
      <c r="A199" s="171"/>
      <c r="B199" s="168" t="s">
        <v>183</v>
      </c>
      <c r="C199" s="169" t="s">
        <v>364</v>
      </c>
      <c r="D199" s="192" t="s">
        <v>12</v>
      </c>
      <c r="E199" s="192">
        <f>'เอกสารหมายเลข 1'!E199</f>
        <v>0</v>
      </c>
      <c r="F199" s="432"/>
      <c r="G199" s="432"/>
      <c r="H199" s="231"/>
      <c r="I199" s="231"/>
      <c r="J199" s="231"/>
      <c r="K199" s="231"/>
      <c r="L199" s="192"/>
    </row>
    <row r="200" spans="1:12">
      <c r="A200" s="171"/>
      <c r="B200" s="168" t="s">
        <v>184</v>
      </c>
      <c r="C200" s="169" t="s">
        <v>363</v>
      </c>
      <c r="D200" s="192" t="s">
        <v>12</v>
      </c>
      <c r="E200" s="192">
        <f>'เอกสารหมายเลข 1'!E200</f>
        <v>0</v>
      </c>
      <c r="F200" s="432"/>
      <c r="G200" s="432"/>
      <c r="H200" s="231"/>
      <c r="I200" s="231"/>
      <c r="J200" s="231"/>
      <c r="K200" s="231"/>
      <c r="L200" s="192"/>
    </row>
    <row r="201" spans="1:12">
      <c r="A201" s="171"/>
      <c r="B201" s="168" t="s">
        <v>185</v>
      </c>
      <c r="C201" s="169" t="s">
        <v>362</v>
      </c>
      <c r="D201" s="192" t="s">
        <v>12</v>
      </c>
      <c r="E201" s="192">
        <f>'เอกสารหมายเลข 1'!E201</f>
        <v>0</v>
      </c>
      <c r="F201" s="434"/>
      <c r="G201" s="434"/>
      <c r="H201" s="231"/>
      <c r="I201" s="231"/>
      <c r="J201" s="231"/>
      <c r="K201" s="231"/>
      <c r="L201" s="192"/>
    </row>
    <row r="202" spans="1:12">
      <c r="A202" s="116">
        <v>3.4</v>
      </c>
      <c r="B202" s="101" t="s">
        <v>186</v>
      </c>
      <c r="C202" s="87" t="s">
        <v>51</v>
      </c>
      <c r="D202" s="25" t="s">
        <v>52</v>
      </c>
      <c r="E202" s="25">
        <f>'เอกสารหมายเลข 1'!E202</f>
        <v>0</v>
      </c>
      <c r="F202" s="431" t="s">
        <v>606</v>
      </c>
      <c r="G202" s="431" t="s">
        <v>219</v>
      </c>
      <c r="H202" s="235">
        <f>H203+H204+H205+H206</f>
        <v>0</v>
      </c>
      <c r="I202" s="235">
        <f t="shared" ref="I202:K202" si="57">I203+I204+I205+I206</f>
        <v>0</v>
      </c>
      <c r="J202" s="235">
        <f t="shared" si="57"/>
        <v>0</v>
      </c>
      <c r="K202" s="235">
        <f t="shared" si="57"/>
        <v>0</v>
      </c>
      <c r="L202" s="25"/>
    </row>
    <row r="203" spans="1:12">
      <c r="A203" s="171"/>
      <c r="B203" s="168" t="s">
        <v>187</v>
      </c>
      <c r="C203" s="169" t="s">
        <v>355</v>
      </c>
      <c r="D203" s="192" t="s">
        <v>53</v>
      </c>
      <c r="E203" s="192">
        <f>'เอกสารหมายเลข 1'!E203</f>
        <v>0</v>
      </c>
      <c r="F203" s="432"/>
      <c r="G203" s="432"/>
      <c r="H203" s="231"/>
      <c r="I203" s="231"/>
      <c r="J203" s="231"/>
      <c r="K203" s="231"/>
      <c r="L203" s="192"/>
    </row>
    <row r="204" spans="1:12">
      <c r="A204" s="171"/>
      <c r="B204" s="168" t="s">
        <v>188</v>
      </c>
      <c r="C204" s="169" t="s">
        <v>356</v>
      </c>
      <c r="D204" s="192" t="s">
        <v>53</v>
      </c>
      <c r="E204" s="192">
        <f>'เอกสารหมายเลข 1'!E204</f>
        <v>0</v>
      </c>
      <c r="F204" s="432"/>
      <c r="G204" s="432"/>
      <c r="H204" s="231"/>
      <c r="I204" s="231"/>
      <c r="J204" s="231"/>
      <c r="K204" s="231"/>
      <c r="L204" s="192"/>
    </row>
    <row r="205" spans="1:12">
      <c r="A205" s="171"/>
      <c r="B205" s="168" t="s">
        <v>189</v>
      </c>
      <c r="C205" s="169" t="s">
        <v>357</v>
      </c>
      <c r="D205" s="192" t="s">
        <v>54</v>
      </c>
      <c r="E205" s="192">
        <f>'เอกสารหมายเลข 1'!E205</f>
        <v>0</v>
      </c>
      <c r="F205" s="432"/>
      <c r="G205" s="432"/>
      <c r="H205" s="231"/>
      <c r="I205" s="231"/>
      <c r="J205" s="231"/>
      <c r="K205" s="231"/>
      <c r="L205" s="192"/>
    </row>
    <row r="206" spans="1:12">
      <c r="A206" s="171"/>
      <c r="B206" s="168" t="s">
        <v>190</v>
      </c>
      <c r="C206" s="169" t="s">
        <v>358</v>
      </c>
      <c r="D206" s="192" t="s">
        <v>54</v>
      </c>
      <c r="E206" s="192">
        <f>'เอกสารหมายเลข 1'!E206</f>
        <v>0</v>
      </c>
      <c r="F206" s="434"/>
      <c r="G206" s="434"/>
      <c r="H206" s="231"/>
      <c r="I206" s="231"/>
      <c r="J206" s="231"/>
      <c r="K206" s="231"/>
      <c r="L206" s="192"/>
    </row>
    <row r="207" spans="1:12">
      <c r="A207" s="116">
        <v>3.5</v>
      </c>
      <c r="B207" s="101" t="s">
        <v>191</v>
      </c>
      <c r="C207" s="87" t="s">
        <v>361</v>
      </c>
      <c r="D207" s="25" t="s">
        <v>55</v>
      </c>
      <c r="E207" s="25">
        <f>'เอกสารหมายเลข 1'!E207</f>
        <v>0</v>
      </c>
      <c r="F207" s="431" t="s">
        <v>606</v>
      </c>
      <c r="G207" s="431" t="s">
        <v>219</v>
      </c>
      <c r="H207" s="235">
        <f>H208+H209</f>
        <v>0</v>
      </c>
      <c r="I207" s="235">
        <f t="shared" ref="I207:K207" si="58">I208+I209</f>
        <v>0</v>
      </c>
      <c r="J207" s="235">
        <f t="shared" si="58"/>
        <v>0</v>
      </c>
      <c r="K207" s="235">
        <f t="shared" si="58"/>
        <v>0</v>
      </c>
      <c r="L207" s="25"/>
    </row>
    <row r="208" spans="1:12">
      <c r="A208" s="171"/>
      <c r="B208" s="168" t="s">
        <v>192</v>
      </c>
      <c r="C208" s="169" t="s">
        <v>359</v>
      </c>
      <c r="D208" s="192" t="s">
        <v>55</v>
      </c>
      <c r="E208" s="192">
        <f>'เอกสารหมายเลข 1'!E208</f>
        <v>0</v>
      </c>
      <c r="F208" s="432"/>
      <c r="G208" s="432"/>
      <c r="H208" s="231"/>
      <c r="I208" s="231"/>
      <c r="J208" s="231"/>
      <c r="K208" s="231"/>
      <c r="L208" s="192"/>
    </row>
    <row r="209" spans="1:12">
      <c r="A209" s="189"/>
      <c r="B209" s="190" t="s">
        <v>193</v>
      </c>
      <c r="C209" s="195" t="s">
        <v>360</v>
      </c>
      <c r="D209" s="196" t="s">
        <v>55</v>
      </c>
      <c r="E209" s="196">
        <f>'เอกสารหมายเลข 1'!E209</f>
        <v>0</v>
      </c>
      <c r="F209" s="433"/>
      <c r="G209" s="433"/>
      <c r="H209" s="236"/>
      <c r="I209" s="236"/>
      <c r="J209" s="236"/>
      <c r="K209" s="236"/>
      <c r="L209" s="196"/>
    </row>
    <row r="210" spans="1:12">
      <c r="A210" s="99" t="s">
        <v>56</v>
      </c>
      <c r="B210" s="99"/>
      <c r="C210" s="96"/>
      <c r="D210" s="137"/>
      <c r="E210" s="137">
        <f>'เอกสารหมายเลข 1'!E210</f>
        <v>0</v>
      </c>
      <c r="F210" s="137"/>
      <c r="G210" s="137"/>
      <c r="H210" s="228"/>
      <c r="I210" s="228"/>
      <c r="J210" s="228"/>
      <c r="K210" s="228"/>
      <c r="L210" s="137"/>
    </row>
    <row r="211" spans="1:12">
      <c r="A211" s="145">
        <v>3.6</v>
      </c>
      <c r="B211" s="102" t="s">
        <v>555</v>
      </c>
      <c r="C211" s="102" t="s">
        <v>554</v>
      </c>
      <c r="D211" s="146" t="s">
        <v>57</v>
      </c>
      <c r="E211" s="146">
        <f>'เอกสารหมายเลข 1'!E211</f>
        <v>0</v>
      </c>
      <c r="F211" s="146" t="s">
        <v>606</v>
      </c>
      <c r="G211" s="146" t="s">
        <v>584</v>
      </c>
      <c r="H211" s="237"/>
      <c r="I211" s="237"/>
      <c r="J211" s="237"/>
      <c r="K211" s="237"/>
      <c r="L211" s="146"/>
    </row>
    <row r="212" spans="1:12">
      <c r="A212" s="140" t="s">
        <v>58</v>
      </c>
      <c r="B212" s="100"/>
      <c r="C212" s="100"/>
      <c r="D212" s="141"/>
      <c r="E212" s="141">
        <f>'เอกสารหมายเลข 1'!E212</f>
        <v>0</v>
      </c>
      <c r="F212" s="141"/>
      <c r="G212" s="141"/>
      <c r="H212" s="234"/>
      <c r="I212" s="234"/>
      <c r="J212" s="234"/>
      <c r="K212" s="234"/>
      <c r="L212" s="141"/>
    </row>
    <row r="213" spans="1:12">
      <c r="A213" s="171">
        <v>4.0999999999999996</v>
      </c>
      <c r="B213" s="168" t="s">
        <v>194</v>
      </c>
      <c r="C213" s="168" t="s">
        <v>59</v>
      </c>
      <c r="D213" s="177" t="s">
        <v>420</v>
      </c>
      <c r="E213" s="177">
        <f>'เอกสารหมายเลข 1'!E213</f>
        <v>0</v>
      </c>
      <c r="F213" s="435" t="s">
        <v>606</v>
      </c>
      <c r="G213" s="436" t="s">
        <v>380</v>
      </c>
      <c r="H213" s="227"/>
      <c r="I213" s="227"/>
      <c r="J213" s="227"/>
      <c r="K213" s="206"/>
      <c r="L213" s="177"/>
    </row>
    <row r="214" spans="1:12">
      <c r="A214" s="171"/>
      <c r="B214" s="168" t="s">
        <v>195</v>
      </c>
      <c r="C214" s="188" t="s">
        <v>345</v>
      </c>
      <c r="D214" s="170" t="s">
        <v>420</v>
      </c>
      <c r="E214" s="170">
        <f>'เอกสารหมายเลข 1'!E214</f>
        <v>0</v>
      </c>
      <c r="F214" s="427"/>
      <c r="G214" s="437"/>
      <c r="H214" s="226"/>
      <c r="I214" s="226"/>
      <c r="J214" s="226"/>
      <c r="K214" s="205"/>
      <c r="L214" s="170"/>
    </row>
    <row r="215" spans="1:12">
      <c r="A215" s="171"/>
      <c r="B215" s="168" t="s">
        <v>196</v>
      </c>
      <c r="C215" s="188" t="s">
        <v>346</v>
      </c>
      <c r="D215" s="170" t="s">
        <v>420</v>
      </c>
      <c r="E215" s="170">
        <f>'เอกสารหมายเลข 1'!E215</f>
        <v>0</v>
      </c>
      <c r="F215" s="428"/>
      <c r="G215" s="438"/>
      <c r="H215" s="226"/>
      <c r="I215" s="226"/>
      <c r="J215" s="226"/>
      <c r="K215" s="205"/>
      <c r="L215" s="170"/>
    </row>
    <row r="216" spans="1:12">
      <c r="A216" s="116">
        <v>4.2</v>
      </c>
      <c r="B216" s="101" t="s">
        <v>197</v>
      </c>
      <c r="C216" s="101" t="s">
        <v>72</v>
      </c>
      <c r="D216" s="25" t="s">
        <v>5</v>
      </c>
      <c r="E216" s="25">
        <f>'เอกสารหมายเลข 1'!E216</f>
        <v>0</v>
      </c>
      <c r="F216" s="431" t="s">
        <v>606</v>
      </c>
      <c r="G216" s="431" t="s">
        <v>219</v>
      </c>
      <c r="H216" s="210">
        <f>H217-H221</f>
        <v>0</v>
      </c>
      <c r="I216" s="210">
        <f t="shared" ref="I216:K216" si="59">I217-I221</f>
        <v>0</v>
      </c>
      <c r="J216" s="210">
        <f t="shared" si="59"/>
        <v>0</v>
      </c>
      <c r="K216" s="210">
        <f t="shared" si="59"/>
        <v>0</v>
      </c>
      <c r="L216" s="25"/>
    </row>
    <row r="217" spans="1:12">
      <c r="A217" s="171"/>
      <c r="B217" s="168" t="s">
        <v>198</v>
      </c>
      <c r="C217" s="188" t="s">
        <v>560</v>
      </c>
      <c r="D217" s="192" t="s">
        <v>5</v>
      </c>
      <c r="E217" s="192">
        <f>'เอกสารหมายเลข 1'!E217</f>
        <v>0</v>
      </c>
      <c r="F217" s="432"/>
      <c r="G217" s="432"/>
      <c r="H217" s="209"/>
      <c r="I217" s="209"/>
      <c r="J217" s="209"/>
      <c r="K217" s="209"/>
      <c r="L217" s="192"/>
    </row>
    <row r="218" spans="1:12">
      <c r="A218" s="171"/>
      <c r="B218" s="168" t="s">
        <v>199</v>
      </c>
      <c r="C218" s="188" t="s">
        <v>559</v>
      </c>
      <c r="D218" s="192"/>
      <c r="E218" s="192"/>
      <c r="F218" s="432"/>
      <c r="G218" s="432"/>
      <c r="H218" s="209"/>
      <c r="I218" s="209"/>
      <c r="J218" s="209"/>
      <c r="K218" s="209"/>
      <c r="L218" s="192"/>
    </row>
    <row r="219" spans="1:12">
      <c r="A219" s="171"/>
      <c r="B219" s="168" t="s">
        <v>561</v>
      </c>
      <c r="C219" s="188" t="s">
        <v>556</v>
      </c>
      <c r="D219" s="192"/>
      <c r="E219" s="192"/>
      <c r="F219" s="432"/>
      <c r="G219" s="432"/>
      <c r="H219" s="209"/>
      <c r="I219" s="209"/>
      <c r="J219" s="209"/>
      <c r="K219" s="209"/>
      <c r="L219" s="192"/>
    </row>
    <row r="220" spans="1:12">
      <c r="A220" s="171"/>
      <c r="B220" s="168" t="s">
        <v>562</v>
      </c>
      <c r="C220" s="188" t="s">
        <v>557</v>
      </c>
      <c r="D220" s="192"/>
      <c r="E220" s="192"/>
      <c r="F220" s="432"/>
      <c r="G220" s="432"/>
      <c r="H220" s="209"/>
      <c r="I220" s="209"/>
      <c r="J220" s="209"/>
      <c r="K220" s="209"/>
      <c r="L220" s="192"/>
    </row>
    <row r="221" spans="1:12">
      <c r="A221" s="171"/>
      <c r="B221" s="168" t="s">
        <v>563</v>
      </c>
      <c r="C221" s="188" t="s">
        <v>558</v>
      </c>
      <c r="D221" s="192" t="s">
        <v>5</v>
      </c>
      <c r="E221" s="192">
        <f>'เอกสารหมายเลข 1'!E218</f>
        <v>0</v>
      </c>
      <c r="F221" s="434"/>
      <c r="G221" s="434"/>
      <c r="H221" s="209"/>
      <c r="I221" s="209"/>
      <c r="J221" s="209"/>
      <c r="K221" s="209"/>
      <c r="L221" s="192"/>
    </row>
    <row r="222" spans="1:12">
      <c r="A222" s="172">
        <v>4.3</v>
      </c>
      <c r="B222" s="173" t="s">
        <v>200</v>
      </c>
      <c r="C222" s="173" t="s">
        <v>60</v>
      </c>
      <c r="D222" s="197"/>
      <c r="E222" s="197">
        <f>'เอกสารหมายเลข 1'!E222</f>
        <v>0</v>
      </c>
      <c r="F222" s="431" t="s">
        <v>606</v>
      </c>
      <c r="G222" s="431" t="s">
        <v>219</v>
      </c>
      <c r="H222" s="232"/>
      <c r="I222" s="232"/>
      <c r="J222" s="232"/>
      <c r="K222" s="232"/>
      <c r="L222" s="193"/>
    </row>
    <row r="223" spans="1:12">
      <c r="A223" s="172" t="s">
        <v>61</v>
      </c>
      <c r="B223" s="173" t="s">
        <v>411</v>
      </c>
      <c r="C223" s="173" t="s">
        <v>392</v>
      </c>
      <c r="D223" s="197"/>
      <c r="E223" s="197">
        <f>'เอกสารหมายเลข 1'!E223</f>
        <v>0</v>
      </c>
      <c r="F223" s="432"/>
      <c r="G223" s="432"/>
      <c r="H223" s="232"/>
      <c r="I223" s="232"/>
      <c r="J223" s="232"/>
      <c r="K223" s="232"/>
      <c r="L223" s="193"/>
    </row>
    <row r="224" spans="1:12">
      <c r="A224" s="172" t="s">
        <v>394</v>
      </c>
      <c r="B224" s="173" t="s">
        <v>412</v>
      </c>
      <c r="C224" s="173" t="s">
        <v>395</v>
      </c>
      <c r="D224" s="197" t="s">
        <v>26</v>
      </c>
      <c r="E224" s="197">
        <f>'เอกสารหมายเลข 1'!E224</f>
        <v>0</v>
      </c>
      <c r="F224" s="432"/>
      <c r="G224" s="432"/>
      <c r="H224" s="211" t="e">
        <f>H226/H225*100</f>
        <v>#DIV/0!</v>
      </c>
      <c r="I224" s="211" t="e">
        <f t="shared" ref="I224:K224" si="60">I226/I225*100</f>
        <v>#DIV/0!</v>
      </c>
      <c r="J224" s="211" t="e">
        <f t="shared" si="60"/>
        <v>#DIV/0!</v>
      </c>
      <c r="K224" s="211" t="e">
        <f t="shared" si="60"/>
        <v>#DIV/0!</v>
      </c>
      <c r="L224" s="198"/>
    </row>
    <row r="225" spans="1:12">
      <c r="A225" s="171"/>
      <c r="B225" s="199" t="s">
        <v>413</v>
      </c>
      <c r="C225" s="169" t="s">
        <v>402</v>
      </c>
      <c r="D225" s="192" t="s">
        <v>396</v>
      </c>
      <c r="E225" s="192">
        <f>'เอกสารหมายเลข 1'!E225</f>
        <v>0</v>
      </c>
      <c r="F225" s="432"/>
      <c r="G225" s="432"/>
      <c r="H225" s="231"/>
      <c r="I225" s="231"/>
      <c r="J225" s="231"/>
      <c r="K225" s="231"/>
      <c r="L225" s="192"/>
    </row>
    <row r="226" spans="1:12">
      <c r="A226" s="171"/>
      <c r="B226" s="199" t="s">
        <v>414</v>
      </c>
      <c r="C226" s="188" t="s">
        <v>393</v>
      </c>
      <c r="D226" s="192" t="s">
        <v>396</v>
      </c>
      <c r="E226" s="192">
        <f>'เอกสารหมายเลข 1'!E226</f>
        <v>0</v>
      </c>
      <c r="F226" s="432"/>
      <c r="G226" s="432"/>
      <c r="H226" s="229"/>
      <c r="I226" s="229"/>
      <c r="J226" s="229"/>
      <c r="K226" s="229"/>
      <c r="L226" s="184"/>
    </row>
    <row r="227" spans="1:12">
      <c r="A227" s="172" t="s">
        <v>397</v>
      </c>
      <c r="B227" s="173" t="s">
        <v>201</v>
      </c>
      <c r="C227" s="173" t="s">
        <v>407</v>
      </c>
      <c r="D227" s="197" t="s">
        <v>26</v>
      </c>
      <c r="E227" s="197">
        <f>'เอกสารหมายเลข 1'!E227</f>
        <v>0</v>
      </c>
      <c r="F227" s="432"/>
      <c r="G227" s="432"/>
      <c r="H227" s="211" t="e">
        <f>H229/H228*100</f>
        <v>#DIV/0!</v>
      </c>
      <c r="I227" s="211" t="e">
        <f t="shared" ref="I227:K227" si="61">I229/I228*100</f>
        <v>#DIV/0!</v>
      </c>
      <c r="J227" s="211" t="e">
        <f t="shared" si="61"/>
        <v>#DIV/0!</v>
      </c>
      <c r="K227" s="211" t="e">
        <f t="shared" si="61"/>
        <v>#DIV/0!</v>
      </c>
      <c r="L227" s="198"/>
    </row>
    <row r="228" spans="1:12">
      <c r="A228" s="171"/>
      <c r="B228" s="168" t="s">
        <v>203</v>
      </c>
      <c r="C228" s="169" t="s">
        <v>405</v>
      </c>
      <c r="D228" s="192" t="s">
        <v>5</v>
      </c>
      <c r="E228" s="192">
        <f>'เอกสารหมายเลข 1'!E228</f>
        <v>0</v>
      </c>
      <c r="F228" s="432"/>
      <c r="G228" s="432"/>
      <c r="H228" s="209"/>
      <c r="I228" s="209"/>
      <c r="J228" s="209"/>
      <c r="K228" s="209"/>
      <c r="L228" s="192"/>
    </row>
    <row r="229" spans="1:12">
      <c r="A229" s="171"/>
      <c r="B229" s="168" t="s">
        <v>202</v>
      </c>
      <c r="C229" s="188" t="s">
        <v>406</v>
      </c>
      <c r="D229" s="192" t="s">
        <v>5</v>
      </c>
      <c r="E229" s="192">
        <f>'เอกสารหมายเลข 1'!E229</f>
        <v>0</v>
      </c>
      <c r="F229" s="432"/>
      <c r="G229" s="432"/>
      <c r="H229" s="209"/>
      <c r="I229" s="209"/>
      <c r="J229" s="209"/>
      <c r="K229" s="209"/>
      <c r="L229" s="192"/>
    </row>
    <row r="230" spans="1:12">
      <c r="A230" s="172" t="s">
        <v>62</v>
      </c>
      <c r="B230" s="173" t="s">
        <v>415</v>
      </c>
      <c r="C230" s="173" t="s">
        <v>400</v>
      </c>
      <c r="D230" s="198"/>
      <c r="E230" s="198">
        <f>'เอกสารหมายเลข 1'!E230</f>
        <v>0</v>
      </c>
      <c r="F230" s="432"/>
      <c r="G230" s="432"/>
      <c r="H230" s="233"/>
      <c r="I230" s="233"/>
      <c r="J230" s="233"/>
      <c r="K230" s="233"/>
      <c r="L230" s="194"/>
    </row>
    <row r="231" spans="1:12">
      <c r="A231" s="172" t="s">
        <v>403</v>
      </c>
      <c r="B231" s="173" t="s">
        <v>416</v>
      </c>
      <c r="C231" s="173" t="s">
        <v>399</v>
      </c>
      <c r="D231" s="197" t="s">
        <v>26</v>
      </c>
      <c r="E231" s="197">
        <f>'เอกสารหมายเลข 1'!E231</f>
        <v>0</v>
      </c>
      <c r="F231" s="432"/>
      <c r="G231" s="432"/>
      <c r="H231" s="211" t="e">
        <f>H233/H232*100</f>
        <v>#DIV/0!</v>
      </c>
      <c r="I231" s="211" t="e">
        <f t="shared" ref="I231:K231" si="62">I233/I232*100</f>
        <v>#DIV/0!</v>
      </c>
      <c r="J231" s="211" t="e">
        <f t="shared" si="62"/>
        <v>#DIV/0!</v>
      </c>
      <c r="K231" s="211" t="e">
        <f t="shared" si="62"/>
        <v>#DIV/0!</v>
      </c>
      <c r="L231" s="198"/>
    </row>
    <row r="232" spans="1:12">
      <c r="A232" s="171"/>
      <c r="B232" s="199" t="s">
        <v>417</v>
      </c>
      <c r="C232" s="169" t="s">
        <v>401</v>
      </c>
      <c r="D232" s="192" t="s">
        <v>396</v>
      </c>
      <c r="E232" s="192">
        <f>'เอกสารหมายเลข 1'!E232</f>
        <v>0</v>
      </c>
      <c r="F232" s="432"/>
      <c r="G232" s="432"/>
      <c r="H232" s="231"/>
      <c r="I232" s="231"/>
      <c r="J232" s="231"/>
      <c r="K232" s="231"/>
      <c r="L232" s="192"/>
    </row>
    <row r="233" spans="1:12">
      <c r="A233" s="171"/>
      <c r="B233" s="199" t="s">
        <v>418</v>
      </c>
      <c r="C233" s="188" t="s">
        <v>398</v>
      </c>
      <c r="D233" s="192" t="s">
        <v>396</v>
      </c>
      <c r="E233" s="192">
        <f>'เอกสารหมายเลข 1'!E233</f>
        <v>0</v>
      </c>
      <c r="F233" s="432"/>
      <c r="G233" s="432"/>
      <c r="H233" s="231"/>
      <c r="I233" s="231"/>
      <c r="J233" s="231"/>
      <c r="K233" s="231"/>
      <c r="L233" s="192"/>
    </row>
    <row r="234" spans="1:12">
      <c r="A234" s="172" t="s">
        <v>404</v>
      </c>
      <c r="B234" s="173" t="s">
        <v>204</v>
      </c>
      <c r="C234" s="173" t="s">
        <v>408</v>
      </c>
      <c r="D234" s="197" t="s">
        <v>26</v>
      </c>
      <c r="E234" s="197">
        <f>'เอกสารหมายเลข 1'!E234</f>
        <v>0</v>
      </c>
      <c r="F234" s="432"/>
      <c r="G234" s="432"/>
      <c r="H234" s="211" t="e">
        <f>H236/H235*100</f>
        <v>#DIV/0!</v>
      </c>
      <c r="I234" s="211" t="e">
        <f t="shared" ref="I234:K234" si="63">I236/I235*100</f>
        <v>#DIV/0!</v>
      </c>
      <c r="J234" s="211" t="e">
        <f t="shared" si="63"/>
        <v>#DIV/0!</v>
      </c>
      <c r="K234" s="211" t="e">
        <f t="shared" si="63"/>
        <v>#DIV/0!</v>
      </c>
      <c r="L234" s="198"/>
    </row>
    <row r="235" spans="1:12">
      <c r="A235" s="171"/>
      <c r="B235" s="168" t="s">
        <v>206</v>
      </c>
      <c r="C235" s="169" t="s">
        <v>419</v>
      </c>
      <c r="D235" s="192" t="s">
        <v>5</v>
      </c>
      <c r="E235" s="192">
        <f>'เอกสารหมายเลข 1'!E235</f>
        <v>0</v>
      </c>
      <c r="F235" s="432"/>
      <c r="G235" s="432"/>
      <c r="H235" s="209"/>
      <c r="I235" s="209"/>
      <c r="J235" s="209"/>
      <c r="K235" s="209"/>
      <c r="L235" s="192"/>
    </row>
    <row r="236" spans="1:12">
      <c r="A236" s="189"/>
      <c r="B236" s="190" t="s">
        <v>205</v>
      </c>
      <c r="C236" s="191" t="s">
        <v>410</v>
      </c>
      <c r="D236" s="192" t="s">
        <v>5</v>
      </c>
      <c r="E236" s="192">
        <f>'เอกสารหมายเลข 1'!E236</f>
        <v>0</v>
      </c>
      <c r="F236" s="433"/>
      <c r="G236" s="433"/>
      <c r="H236" s="212"/>
      <c r="I236" s="212"/>
      <c r="J236" s="212"/>
      <c r="K236" s="212"/>
      <c r="L236" s="200"/>
    </row>
    <row r="237" spans="1:12">
      <c r="A237" s="148">
        <v>4.4000000000000004</v>
      </c>
      <c r="B237" s="104"/>
      <c r="C237" s="104" t="s">
        <v>63</v>
      </c>
      <c r="D237" s="149"/>
      <c r="E237" s="149">
        <f>'เอกสารหมายเลข 1'!E237</f>
        <v>0</v>
      </c>
      <c r="F237" s="149"/>
      <c r="G237" s="149"/>
      <c r="H237" s="238"/>
      <c r="I237" s="238"/>
      <c r="J237" s="238"/>
      <c r="K237" s="238"/>
      <c r="L237" s="149"/>
    </row>
    <row r="238" spans="1:12">
      <c r="A238" s="171" t="s">
        <v>64</v>
      </c>
      <c r="B238" s="168" t="s">
        <v>207</v>
      </c>
      <c r="C238" s="201" t="s">
        <v>65</v>
      </c>
      <c r="D238" s="177" t="s">
        <v>425</v>
      </c>
      <c r="E238" s="177">
        <f>'เอกสารหมายเลข 1'!E238</f>
        <v>0</v>
      </c>
      <c r="F238" s="177" t="s">
        <v>606</v>
      </c>
      <c r="G238" s="177" t="s">
        <v>219</v>
      </c>
      <c r="H238" s="227"/>
      <c r="I238" s="227"/>
      <c r="J238" s="227"/>
      <c r="K238" s="206"/>
      <c r="L238" s="177"/>
    </row>
    <row r="239" spans="1:12">
      <c r="A239" s="116">
        <v>4.5</v>
      </c>
      <c r="B239" s="101" t="s">
        <v>208</v>
      </c>
      <c r="C239" s="101" t="s">
        <v>66</v>
      </c>
      <c r="D239" s="25" t="s">
        <v>26</v>
      </c>
      <c r="E239" s="25">
        <f>'เอกสารหมายเลข 1'!E239</f>
        <v>0</v>
      </c>
      <c r="F239" s="426" t="s">
        <v>606</v>
      </c>
      <c r="G239" s="426" t="s">
        <v>381</v>
      </c>
      <c r="H239" s="232"/>
      <c r="I239" s="232"/>
      <c r="J239" s="232"/>
      <c r="K239" s="210">
        <f>(K240+K241+K242+K243+K244+K245)/18*100</f>
        <v>0</v>
      </c>
      <c r="L239" s="25"/>
    </row>
    <row r="240" spans="1:12">
      <c r="A240" s="171"/>
      <c r="B240" s="168" t="s">
        <v>209</v>
      </c>
      <c r="C240" s="188" t="s">
        <v>354</v>
      </c>
      <c r="D240" s="192" t="s">
        <v>31</v>
      </c>
      <c r="E240" s="192">
        <f>'เอกสารหมายเลข 1'!E240</f>
        <v>0</v>
      </c>
      <c r="F240" s="427"/>
      <c r="G240" s="427"/>
      <c r="H240" s="233"/>
      <c r="I240" s="233"/>
      <c r="J240" s="233"/>
      <c r="K240" s="231"/>
      <c r="L240" s="192"/>
    </row>
    <row r="241" spans="1:12">
      <c r="A241" s="171"/>
      <c r="B241" s="168" t="s">
        <v>210</v>
      </c>
      <c r="C241" s="188" t="s">
        <v>353</v>
      </c>
      <c r="D241" s="192" t="s">
        <v>31</v>
      </c>
      <c r="E241" s="192">
        <f>'เอกสารหมายเลข 1'!E241</f>
        <v>0</v>
      </c>
      <c r="F241" s="427"/>
      <c r="G241" s="427"/>
      <c r="H241" s="233"/>
      <c r="I241" s="233"/>
      <c r="J241" s="233"/>
      <c r="K241" s="231"/>
      <c r="L241" s="192"/>
    </row>
    <row r="242" spans="1:12">
      <c r="A242" s="171"/>
      <c r="B242" s="168" t="s">
        <v>211</v>
      </c>
      <c r="C242" s="188" t="s">
        <v>352</v>
      </c>
      <c r="D242" s="192" t="s">
        <v>31</v>
      </c>
      <c r="E242" s="192">
        <f>'เอกสารหมายเลข 1'!E242</f>
        <v>0</v>
      </c>
      <c r="F242" s="427"/>
      <c r="G242" s="427"/>
      <c r="H242" s="233"/>
      <c r="I242" s="233"/>
      <c r="J242" s="233"/>
      <c r="K242" s="231"/>
      <c r="L242" s="192"/>
    </row>
    <row r="243" spans="1:12">
      <c r="A243" s="171"/>
      <c r="B243" s="168" t="s">
        <v>212</v>
      </c>
      <c r="C243" s="188" t="s">
        <v>351</v>
      </c>
      <c r="D243" s="192" t="s">
        <v>31</v>
      </c>
      <c r="E243" s="192">
        <f>'เอกสารหมายเลข 1'!E243</f>
        <v>0</v>
      </c>
      <c r="F243" s="427"/>
      <c r="G243" s="427"/>
      <c r="H243" s="233"/>
      <c r="I243" s="233"/>
      <c r="J243" s="233"/>
      <c r="K243" s="231"/>
      <c r="L243" s="192"/>
    </row>
    <row r="244" spans="1:12">
      <c r="A244" s="171"/>
      <c r="B244" s="168" t="s">
        <v>213</v>
      </c>
      <c r="C244" s="188" t="s">
        <v>350</v>
      </c>
      <c r="D244" s="192" t="s">
        <v>31</v>
      </c>
      <c r="E244" s="192">
        <f>'เอกสารหมายเลข 1'!E244</f>
        <v>0</v>
      </c>
      <c r="F244" s="427"/>
      <c r="G244" s="427"/>
      <c r="H244" s="233"/>
      <c r="I244" s="233"/>
      <c r="J244" s="233"/>
      <c r="K244" s="231"/>
      <c r="L244" s="192"/>
    </row>
    <row r="245" spans="1:12">
      <c r="A245" s="171"/>
      <c r="B245" s="168" t="s">
        <v>214</v>
      </c>
      <c r="C245" s="188" t="s">
        <v>349</v>
      </c>
      <c r="D245" s="192" t="s">
        <v>31</v>
      </c>
      <c r="E245" s="192">
        <f>'เอกสารหมายเลข 1'!E245</f>
        <v>0</v>
      </c>
      <c r="F245" s="428"/>
      <c r="G245" s="428"/>
      <c r="H245" s="233"/>
      <c r="I245" s="233"/>
      <c r="J245" s="233"/>
      <c r="K245" s="231"/>
      <c r="L245" s="192"/>
    </row>
    <row r="246" spans="1:12">
      <c r="A246" s="171">
        <v>4.5999999999999996</v>
      </c>
      <c r="B246" s="168" t="s">
        <v>215</v>
      </c>
      <c r="C246" s="168" t="s">
        <v>67</v>
      </c>
      <c r="D246" s="184" t="s">
        <v>31</v>
      </c>
      <c r="E246" s="184">
        <f>'เอกสารหมายเลข 1'!E246</f>
        <v>0</v>
      </c>
      <c r="F246" s="184" t="s">
        <v>606</v>
      </c>
      <c r="G246" s="184" t="s">
        <v>568</v>
      </c>
      <c r="H246" s="232"/>
      <c r="I246" s="232"/>
      <c r="J246" s="232"/>
      <c r="K246" s="229"/>
      <c r="L246" s="184"/>
    </row>
    <row r="247" spans="1:12">
      <c r="A247" s="171">
        <v>4.7</v>
      </c>
      <c r="B247" s="254" t="s">
        <v>216</v>
      </c>
      <c r="C247" s="254" t="s">
        <v>68</v>
      </c>
      <c r="D247" s="255" t="s">
        <v>425</v>
      </c>
      <c r="E247" s="255">
        <f>'เอกสารหมายเลข 1'!E247</f>
        <v>0</v>
      </c>
      <c r="F247" s="429" t="s">
        <v>606</v>
      </c>
      <c r="G247" s="429" t="s">
        <v>382</v>
      </c>
      <c r="H247" s="227"/>
      <c r="I247" s="227"/>
      <c r="J247" s="227"/>
      <c r="K247" s="312"/>
      <c r="L247" s="334"/>
    </row>
    <row r="248" spans="1:12">
      <c r="A248" s="171"/>
      <c r="B248" s="254" t="s">
        <v>217</v>
      </c>
      <c r="C248" s="256" t="s">
        <v>347</v>
      </c>
      <c r="D248" s="257" t="s">
        <v>425</v>
      </c>
      <c r="E248" s="257">
        <f>'เอกสารหมายเลข 1'!E248</f>
        <v>0</v>
      </c>
      <c r="F248" s="429"/>
      <c r="G248" s="429"/>
      <c r="H248" s="226"/>
      <c r="I248" s="226"/>
      <c r="J248" s="226"/>
      <c r="K248" s="259"/>
      <c r="L248" s="257"/>
    </row>
    <row r="249" spans="1:12">
      <c r="A249" s="189"/>
      <c r="B249" s="319" t="s">
        <v>218</v>
      </c>
      <c r="C249" s="320" t="s">
        <v>348</v>
      </c>
      <c r="D249" s="321" t="s">
        <v>425</v>
      </c>
      <c r="E249" s="321">
        <f>'เอกสารหมายเลข 1'!E249</f>
        <v>0</v>
      </c>
      <c r="F249" s="430"/>
      <c r="G249" s="430"/>
      <c r="H249" s="322"/>
      <c r="I249" s="322"/>
      <c r="J249" s="322"/>
      <c r="K249" s="323"/>
      <c r="L249" s="321"/>
    </row>
    <row r="250" spans="1:12">
      <c r="A250" s="104" t="s">
        <v>45</v>
      </c>
      <c r="B250" s="328"/>
      <c r="C250" s="329"/>
      <c r="D250" s="330"/>
      <c r="E250" s="330"/>
      <c r="F250" s="331"/>
      <c r="G250" s="331"/>
      <c r="H250" s="332"/>
      <c r="I250" s="332"/>
      <c r="J250" s="332"/>
      <c r="K250" s="333"/>
      <c r="L250" s="330"/>
    </row>
    <row r="251" spans="1:12">
      <c r="A251" s="311">
        <v>4.8</v>
      </c>
      <c r="B251" s="324" t="s">
        <v>561</v>
      </c>
      <c r="C251" s="324" t="s">
        <v>567</v>
      </c>
      <c r="D251" s="325" t="s">
        <v>6</v>
      </c>
      <c r="E251" s="325">
        <f>'เอกสารหมายเลข 1'!E251</f>
        <v>0</v>
      </c>
      <c r="F251" s="447" t="s">
        <v>606</v>
      </c>
      <c r="G251" s="447" t="s">
        <v>219</v>
      </c>
      <c r="H251" s="326">
        <f>H252+H253</f>
        <v>0</v>
      </c>
      <c r="I251" s="326">
        <f t="shared" ref="I251:K251" si="64">I252+I253</f>
        <v>0</v>
      </c>
      <c r="J251" s="326">
        <f t="shared" si="64"/>
        <v>0</v>
      </c>
      <c r="K251" s="326">
        <f t="shared" si="64"/>
        <v>0</v>
      </c>
      <c r="L251" s="327"/>
    </row>
    <row r="252" spans="1:12">
      <c r="A252" s="171"/>
      <c r="B252" s="254" t="s">
        <v>562</v>
      </c>
      <c r="C252" s="256" t="s">
        <v>571</v>
      </c>
      <c r="D252" s="257" t="s">
        <v>6</v>
      </c>
      <c r="E252" s="257">
        <f>'เอกสารหมายเลข 1'!E252</f>
        <v>0</v>
      </c>
      <c r="F252" s="429"/>
      <c r="G252" s="429"/>
      <c r="H252" s="258"/>
      <c r="I252" s="258"/>
      <c r="J252" s="258"/>
      <c r="K252" s="259"/>
      <c r="L252" s="257"/>
    </row>
    <row r="253" spans="1:12">
      <c r="A253" s="171"/>
      <c r="B253" s="254" t="s">
        <v>563</v>
      </c>
      <c r="C253" s="256" t="s">
        <v>572</v>
      </c>
      <c r="D253" s="257" t="s">
        <v>6</v>
      </c>
      <c r="E253" s="257">
        <f>'เอกสารหมายเลข 1'!E253</f>
        <v>0</v>
      </c>
      <c r="F253" s="429"/>
      <c r="G253" s="429"/>
      <c r="H253" s="258"/>
      <c r="I253" s="258"/>
      <c r="J253" s="258"/>
      <c r="K253" s="259"/>
      <c r="L253" s="257"/>
    </row>
    <row r="254" spans="1:12">
      <c r="A254" s="104" t="s">
        <v>578</v>
      </c>
      <c r="B254" s="328"/>
      <c r="C254" s="329"/>
      <c r="D254" s="330"/>
      <c r="E254" s="330"/>
      <c r="F254" s="331"/>
      <c r="G254" s="331"/>
      <c r="H254" s="332"/>
      <c r="I254" s="332"/>
      <c r="J254" s="332"/>
      <c r="K254" s="333"/>
      <c r="L254" s="330"/>
    </row>
    <row r="255" spans="1:12">
      <c r="A255" s="171">
        <v>4.9000000000000004</v>
      </c>
      <c r="B255" s="254" t="s">
        <v>573</v>
      </c>
      <c r="C255" s="254" t="s">
        <v>569</v>
      </c>
      <c r="D255" s="255" t="s">
        <v>28</v>
      </c>
      <c r="E255" s="257">
        <f>'เอกสารหมายเลข 1'!E255</f>
        <v>0</v>
      </c>
      <c r="F255" s="429" t="s">
        <v>615</v>
      </c>
      <c r="G255" s="429" t="s">
        <v>219</v>
      </c>
      <c r="H255" s="227"/>
      <c r="I255" s="227"/>
      <c r="J255" s="227"/>
      <c r="K255" s="312"/>
      <c r="L255" s="255"/>
    </row>
    <row r="256" spans="1:12">
      <c r="A256" s="171"/>
      <c r="B256" s="254" t="s">
        <v>574</v>
      </c>
      <c r="C256" s="256" t="s">
        <v>576</v>
      </c>
      <c r="D256" s="265"/>
      <c r="E256" s="265"/>
      <c r="F256" s="429"/>
      <c r="G256" s="429"/>
      <c r="H256" s="226"/>
      <c r="I256" s="226"/>
      <c r="J256" s="226"/>
      <c r="K256" s="313"/>
      <c r="L256" s="257"/>
    </row>
    <row r="257" spans="1:12">
      <c r="A257" s="202"/>
      <c r="B257" s="260" t="s">
        <v>575</v>
      </c>
      <c r="C257" s="261" t="s">
        <v>570</v>
      </c>
      <c r="D257" s="270"/>
      <c r="E257" s="270"/>
      <c r="F257" s="449"/>
      <c r="G257" s="449"/>
      <c r="H257" s="239"/>
      <c r="I257" s="239"/>
      <c r="J257" s="239"/>
      <c r="K257" s="263"/>
      <c r="L257" s="262"/>
    </row>
    <row r="260" spans="1:12">
      <c r="J260" s="71"/>
      <c r="K260" s="71" t="s">
        <v>227</v>
      </c>
      <c r="L260" s="71"/>
    </row>
    <row r="261" spans="1:12">
      <c r="J261" s="71" t="s">
        <v>228</v>
      </c>
      <c r="K261" s="72"/>
      <c r="L261" s="72"/>
    </row>
    <row r="262" spans="1:12">
      <c r="J262" s="71" t="s">
        <v>219</v>
      </c>
      <c r="K262" s="72"/>
      <c r="L262" s="72"/>
    </row>
    <row r="263" spans="1:12">
      <c r="J263" s="71" t="s">
        <v>229</v>
      </c>
      <c r="K263" s="72"/>
      <c r="L263" s="72"/>
    </row>
    <row r="264" spans="1:12">
      <c r="J264" s="71" t="s">
        <v>230</v>
      </c>
      <c r="K264" s="72"/>
      <c r="L264" s="72"/>
    </row>
  </sheetData>
  <protectedRanges>
    <protectedRange sqref="K256:L257" name="Range5"/>
    <protectedRange sqref="K253:L255" name="Range4"/>
    <protectedRange sqref="C3" name="Range1"/>
    <protectedRange sqref="K261:L264" name="Range4_1"/>
  </protectedRanges>
  <mergeCells count="65">
    <mergeCell ref="F255:F257"/>
    <mergeCell ref="G255:G257"/>
    <mergeCell ref="F140:F143"/>
    <mergeCell ref="G140:G143"/>
    <mergeCell ref="F145:F147"/>
    <mergeCell ref="G145:G147"/>
    <mergeCell ref="F157:F164"/>
    <mergeCell ref="G157:G164"/>
    <mergeCell ref="F154:F156"/>
    <mergeCell ref="G154:G156"/>
    <mergeCell ref="F151:F153"/>
    <mergeCell ref="G151:G153"/>
    <mergeCell ref="F165:F177"/>
    <mergeCell ref="G165:G177"/>
    <mergeCell ref="F178:F190"/>
    <mergeCell ref="G178:G190"/>
    <mergeCell ref="F135:F137"/>
    <mergeCell ref="G135:G137"/>
    <mergeCell ref="F40:F68"/>
    <mergeCell ref="G40:G68"/>
    <mergeCell ref="F251:F253"/>
    <mergeCell ref="G251:G253"/>
    <mergeCell ref="F109:F127"/>
    <mergeCell ref="G109:G127"/>
    <mergeCell ref="F128:F134"/>
    <mergeCell ref="G128:G134"/>
    <mergeCell ref="G202:G206"/>
    <mergeCell ref="F202:F206"/>
    <mergeCell ref="F192:F194"/>
    <mergeCell ref="G192:G194"/>
    <mergeCell ref="G195:G197"/>
    <mergeCell ref="F195:F197"/>
    <mergeCell ref="F28:F31"/>
    <mergeCell ref="G28:G31"/>
    <mergeCell ref="F80:F99"/>
    <mergeCell ref="G80:G99"/>
    <mergeCell ref="F100:F108"/>
    <mergeCell ref="G100:G108"/>
    <mergeCell ref="G198:G201"/>
    <mergeCell ref="F198:F201"/>
    <mergeCell ref="F216:F221"/>
    <mergeCell ref="G216:G221"/>
    <mergeCell ref="F213:F215"/>
    <mergeCell ref="G213:G215"/>
    <mergeCell ref="F207:F209"/>
    <mergeCell ref="G207:G209"/>
    <mergeCell ref="F239:F245"/>
    <mergeCell ref="G239:G245"/>
    <mergeCell ref="F247:F249"/>
    <mergeCell ref="G247:G249"/>
    <mergeCell ref="F222:F236"/>
    <mergeCell ref="G222:G236"/>
    <mergeCell ref="G8:G19"/>
    <mergeCell ref="F8:F19"/>
    <mergeCell ref="A2:L2"/>
    <mergeCell ref="L5:L6"/>
    <mergeCell ref="H5:H6"/>
    <mergeCell ref="K5:K6"/>
    <mergeCell ref="A5:C6"/>
    <mergeCell ref="D5:D6"/>
    <mergeCell ref="E5:E6"/>
    <mergeCell ref="I5:I6"/>
    <mergeCell ref="J5:J6"/>
    <mergeCell ref="G5:G6"/>
    <mergeCell ref="F5:F6"/>
  </mergeCells>
  <hyperlinks>
    <hyperlink ref="K139" r:id="rId1" location="'เอกสารหมายเลข 2_2.6'!A1"/>
  </hyperlinks>
  <pageMargins left="0.70866141732283472" right="0.70866141732283472" top="0.74803149606299213" bottom="0.74803149606299213" header="0.31496062992125984" footer="0.31496062992125984"/>
  <pageSetup paperSize="9" scale="35" fitToHeight="0" orientation="landscape" verticalDpi="1200" r:id="rId2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70" zoomScaleNormal="70" workbookViewId="0">
      <pane xSplit="7" ySplit="6" topLeftCell="H7" activePane="bottomRight" state="frozen"/>
      <selection activeCell="C13" sqref="C13:L13"/>
      <selection pane="topRight" activeCell="C13" sqref="C13:L13"/>
      <selection pane="bottomLeft" activeCell="C13" sqref="C13:L13"/>
      <selection pane="bottomRight" activeCell="A3" sqref="A3"/>
    </sheetView>
  </sheetViews>
  <sheetFormatPr defaultColWidth="9.09765625" defaultRowHeight="21.75"/>
  <cols>
    <col min="1" max="1" width="7.8984375" style="157" customWidth="1"/>
    <col min="2" max="2" width="10.59765625" style="158" customWidth="1"/>
    <col min="3" max="3" width="82.8984375" style="159" customWidth="1"/>
    <col min="4" max="4" width="17" style="160" customWidth="1"/>
    <col min="5" max="5" width="22.8984375" style="160" customWidth="1"/>
    <col min="6" max="6" width="25.69921875" style="160" customWidth="1"/>
    <col min="7" max="7" width="25.3984375" style="160" customWidth="1"/>
    <col min="8" max="11" width="22.8984375" style="160" customWidth="1"/>
    <col min="12" max="12" width="18" style="160" customWidth="1"/>
    <col min="13" max="16384" width="9.09765625" style="162"/>
  </cols>
  <sheetData>
    <row r="1" spans="1:12" ht="24">
      <c r="L1" s="161" t="s">
        <v>591</v>
      </c>
    </row>
    <row r="2" spans="1:12" ht="27.75">
      <c r="A2" s="396" t="s">
        <v>629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ht="27.75">
      <c r="A3" s="163"/>
      <c r="B3" s="164" t="s">
        <v>219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5" spans="1:12" ht="43.5" customHeight="1">
      <c r="A5" s="397" t="s">
        <v>0</v>
      </c>
      <c r="B5" s="397"/>
      <c r="C5" s="397"/>
      <c r="D5" s="397" t="s">
        <v>1</v>
      </c>
      <c r="E5" s="401" t="s">
        <v>628</v>
      </c>
      <c r="F5" s="399" t="s">
        <v>220</v>
      </c>
      <c r="G5" s="399" t="s">
        <v>377</v>
      </c>
      <c r="H5" s="401" t="s">
        <v>223</v>
      </c>
      <c r="I5" s="399" t="s">
        <v>224</v>
      </c>
      <c r="J5" s="399" t="s">
        <v>225</v>
      </c>
      <c r="K5" s="399" t="s">
        <v>226</v>
      </c>
      <c r="L5" s="399" t="s">
        <v>221</v>
      </c>
    </row>
    <row r="6" spans="1:12">
      <c r="A6" s="398"/>
      <c r="B6" s="398"/>
      <c r="C6" s="398"/>
      <c r="D6" s="398"/>
      <c r="E6" s="402"/>
      <c r="F6" s="400"/>
      <c r="G6" s="400"/>
      <c r="H6" s="402"/>
      <c r="I6" s="400"/>
      <c r="J6" s="400"/>
      <c r="K6" s="400"/>
      <c r="L6" s="400"/>
    </row>
    <row r="7" spans="1:12">
      <c r="A7" s="99" t="s">
        <v>383</v>
      </c>
      <c r="B7" s="99"/>
      <c r="C7" s="96"/>
      <c r="D7" s="137"/>
      <c r="E7" s="137"/>
      <c r="F7" s="137"/>
      <c r="G7" s="137"/>
      <c r="H7" s="228"/>
      <c r="I7" s="228"/>
      <c r="J7" s="228"/>
      <c r="K7" s="228"/>
      <c r="L7" s="137"/>
    </row>
    <row r="8" spans="1:12">
      <c r="A8" s="273">
        <v>2.6</v>
      </c>
      <c r="B8" s="274" t="s">
        <v>501</v>
      </c>
      <c r="C8" s="275" t="s">
        <v>465</v>
      </c>
      <c r="D8" s="276"/>
      <c r="E8" s="276"/>
      <c r="F8" s="457" t="s">
        <v>566</v>
      </c>
      <c r="G8" s="457" t="s">
        <v>219</v>
      </c>
      <c r="H8" s="277"/>
      <c r="I8" s="277"/>
      <c r="J8" s="277"/>
      <c r="K8" s="277"/>
      <c r="L8" s="276"/>
    </row>
    <row r="9" spans="1:12">
      <c r="A9" s="278" t="s">
        <v>43</v>
      </c>
      <c r="B9" s="279"/>
      <c r="C9" s="280" t="s">
        <v>467</v>
      </c>
      <c r="D9" s="193"/>
      <c r="E9" s="281"/>
      <c r="F9" s="451"/>
      <c r="G9" s="451"/>
      <c r="H9" s="296"/>
      <c r="I9" s="296"/>
      <c r="J9" s="296"/>
      <c r="K9" s="296"/>
      <c r="L9" s="281"/>
    </row>
    <row r="10" spans="1:12">
      <c r="A10" s="278"/>
      <c r="B10" s="279"/>
      <c r="C10" s="293" t="s">
        <v>234</v>
      </c>
      <c r="D10" s="281" t="s">
        <v>26</v>
      </c>
      <c r="E10" s="281">
        <f>'เอกสารหมายเลข 1_ 2.6'!E10</f>
        <v>0</v>
      </c>
      <c r="F10" s="451"/>
      <c r="G10" s="451"/>
      <c r="H10" s="296"/>
      <c r="I10" s="296"/>
      <c r="J10" s="296"/>
      <c r="K10" s="282" t="e">
        <f>K11*100/K12</f>
        <v>#DIV/0!</v>
      </c>
      <c r="L10" s="281"/>
    </row>
    <row r="11" spans="1:12" ht="21.75" customHeight="1">
      <c r="A11" s="171"/>
      <c r="B11" s="168"/>
      <c r="C11" s="294" t="s">
        <v>618</v>
      </c>
      <c r="D11" s="192" t="s">
        <v>6</v>
      </c>
      <c r="E11" s="281"/>
      <c r="F11" s="451"/>
      <c r="G11" s="451"/>
      <c r="H11" s="232"/>
      <c r="I11" s="232"/>
      <c r="J11" s="232"/>
      <c r="K11" s="295"/>
      <c r="L11" s="281"/>
    </row>
    <row r="12" spans="1:12">
      <c r="A12" s="171"/>
      <c r="B12" s="168"/>
      <c r="C12" s="294" t="s">
        <v>619</v>
      </c>
      <c r="D12" s="192" t="s">
        <v>6</v>
      </c>
      <c r="E12" s="284"/>
      <c r="F12" s="451"/>
      <c r="G12" s="451"/>
      <c r="H12" s="297"/>
      <c r="I12" s="297"/>
      <c r="J12" s="297"/>
      <c r="K12" s="231"/>
      <c r="L12" s="284"/>
    </row>
    <row r="13" spans="1:12">
      <c r="A13" s="278"/>
      <c r="B13" s="279"/>
      <c r="C13" s="293" t="s">
        <v>235</v>
      </c>
      <c r="D13" s="281" t="s">
        <v>26</v>
      </c>
      <c r="E13" s="281">
        <f>'เอกสารหมายเลข 1_ 2.6'!E13</f>
        <v>0</v>
      </c>
      <c r="F13" s="451"/>
      <c r="G13" s="451"/>
      <c r="H13" s="296"/>
      <c r="I13" s="296"/>
      <c r="J13" s="296"/>
      <c r="K13" s="282" t="e">
        <f>K14*100/K15</f>
        <v>#DIV/0!</v>
      </c>
      <c r="L13" s="284"/>
    </row>
    <row r="14" spans="1:12">
      <c r="A14" s="171"/>
      <c r="B14" s="168"/>
      <c r="C14" s="294" t="s">
        <v>618</v>
      </c>
      <c r="D14" s="192" t="s">
        <v>6</v>
      </c>
      <c r="E14" s="284"/>
      <c r="F14" s="451"/>
      <c r="G14" s="451"/>
      <c r="H14" s="232"/>
      <c r="I14" s="232"/>
      <c r="J14" s="232"/>
      <c r="K14" s="295"/>
      <c r="L14" s="284"/>
    </row>
    <row r="15" spans="1:12">
      <c r="A15" s="171"/>
      <c r="B15" s="168"/>
      <c r="C15" s="294" t="s">
        <v>619</v>
      </c>
      <c r="D15" s="192" t="s">
        <v>6</v>
      </c>
      <c r="E15" s="284"/>
      <c r="F15" s="451"/>
      <c r="G15" s="451"/>
      <c r="H15" s="297"/>
      <c r="I15" s="297"/>
      <c r="J15" s="297"/>
      <c r="K15" s="231"/>
      <c r="L15" s="284"/>
    </row>
    <row r="16" spans="1:12">
      <c r="A16" s="278"/>
      <c r="B16" s="279"/>
      <c r="C16" s="293" t="s">
        <v>236</v>
      </c>
      <c r="D16" s="281" t="s">
        <v>26</v>
      </c>
      <c r="E16" s="281">
        <f>'เอกสารหมายเลข 1_ 2.6'!E16</f>
        <v>0</v>
      </c>
      <c r="F16" s="451"/>
      <c r="G16" s="451"/>
      <c r="H16" s="296"/>
      <c r="I16" s="296"/>
      <c r="J16" s="296"/>
      <c r="K16" s="282" t="e">
        <f>K17*100/K18</f>
        <v>#DIV/0!</v>
      </c>
      <c r="L16" s="284"/>
    </row>
    <row r="17" spans="1:12">
      <c r="A17" s="171"/>
      <c r="B17" s="168"/>
      <c r="C17" s="294" t="s">
        <v>618</v>
      </c>
      <c r="D17" s="192" t="s">
        <v>6</v>
      </c>
      <c r="E17" s="281"/>
      <c r="F17" s="451"/>
      <c r="G17" s="451"/>
      <c r="H17" s="232"/>
      <c r="I17" s="232"/>
      <c r="J17" s="232"/>
      <c r="K17" s="295"/>
      <c r="L17" s="281"/>
    </row>
    <row r="18" spans="1:12">
      <c r="A18" s="171"/>
      <c r="B18" s="168"/>
      <c r="C18" s="294" t="s">
        <v>619</v>
      </c>
      <c r="D18" s="192" t="s">
        <v>6</v>
      </c>
      <c r="E18" s="286"/>
      <c r="F18" s="451"/>
      <c r="G18" s="451"/>
      <c r="H18" s="297"/>
      <c r="I18" s="297"/>
      <c r="J18" s="297"/>
      <c r="K18" s="231"/>
      <c r="L18" s="286"/>
    </row>
    <row r="19" spans="1:12">
      <c r="A19" s="278"/>
      <c r="B19" s="279"/>
      <c r="C19" s="293" t="s">
        <v>466</v>
      </c>
      <c r="D19" s="281" t="s">
        <v>26</v>
      </c>
      <c r="E19" s="281">
        <f>'เอกสารหมายเลข 1_ 2.6'!E19</f>
        <v>0</v>
      </c>
      <c r="F19" s="451"/>
      <c r="G19" s="451"/>
      <c r="H19" s="296"/>
      <c r="I19" s="296"/>
      <c r="J19" s="296"/>
      <c r="K19" s="282" t="e">
        <f>K20*100/K21</f>
        <v>#DIV/0!</v>
      </c>
      <c r="L19" s="286"/>
    </row>
    <row r="20" spans="1:12">
      <c r="A20" s="171"/>
      <c r="B20" s="168"/>
      <c r="C20" s="294" t="s">
        <v>618</v>
      </c>
      <c r="D20" s="192" t="s">
        <v>6</v>
      </c>
      <c r="E20" s="286"/>
      <c r="F20" s="451"/>
      <c r="G20" s="451"/>
      <c r="H20" s="232"/>
      <c r="I20" s="232"/>
      <c r="J20" s="232"/>
      <c r="K20" s="295"/>
      <c r="L20" s="287"/>
    </row>
    <row r="21" spans="1:12">
      <c r="A21" s="171"/>
      <c r="B21" s="168"/>
      <c r="C21" s="294" t="s">
        <v>619</v>
      </c>
      <c r="D21" s="192" t="s">
        <v>6</v>
      </c>
      <c r="E21" s="286"/>
      <c r="F21" s="451"/>
      <c r="G21" s="451"/>
      <c r="H21" s="297"/>
      <c r="I21" s="297"/>
      <c r="J21" s="297"/>
      <c r="K21" s="231"/>
      <c r="L21" s="287"/>
    </row>
    <row r="22" spans="1:12">
      <c r="A22" s="278"/>
      <c r="B22" s="279"/>
      <c r="C22" s="293" t="s">
        <v>466</v>
      </c>
      <c r="D22" s="281" t="s">
        <v>26</v>
      </c>
      <c r="E22" s="281">
        <f>'เอกสารหมายเลข 1_ 2.6'!E22</f>
        <v>0</v>
      </c>
      <c r="F22" s="451"/>
      <c r="G22" s="451"/>
      <c r="H22" s="296"/>
      <c r="I22" s="296"/>
      <c r="J22" s="296"/>
      <c r="K22" s="282" t="e">
        <f>K23*100/K24</f>
        <v>#DIV/0!</v>
      </c>
      <c r="L22" s="287"/>
    </row>
    <row r="23" spans="1:12">
      <c r="A23" s="171"/>
      <c r="B23" s="168"/>
      <c r="C23" s="294" t="s">
        <v>618</v>
      </c>
      <c r="D23" s="192" t="s">
        <v>6</v>
      </c>
      <c r="E23" s="286"/>
      <c r="F23" s="451"/>
      <c r="G23" s="451"/>
      <c r="H23" s="232"/>
      <c r="I23" s="232"/>
      <c r="J23" s="232"/>
      <c r="K23" s="295"/>
      <c r="L23" s="287"/>
    </row>
    <row r="24" spans="1:12">
      <c r="A24" s="171"/>
      <c r="B24" s="168"/>
      <c r="C24" s="294" t="s">
        <v>619</v>
      </c>
      <c r="D24" s="192" t="s">
        <v>6</v>
      </c>
      <c r="E24" s="286"/>
      <c r="F24" s="451"/>
      <c r="G24" s="451"/>
      <c r="H24" s="297"/>
      <c r="I24" s="297"/>
      <c r="J24" s="297"/>
      <c r="K24" s="231"/>
      <c r="L24" s="287"/>
    </row>
    <row r="25" spans="1:12">
      <c r="A25" s="278"/>
      <c r="B25" s="279"/>
      <c r="C25" s="283" t="s">
        <v>479</v>
      </c>
      <c r="D25" s="284"/>
      <c r="E25" s="286"/>
      <c r="F25" s="451"/>
      <c r="G25" s="451"/>
      <c r="H25" s="298"/>
      <c r="I25" s="298"/>
      <c r="J25" s="298"/>
      <c r="K25" s="286"/>
      <c r="L25" s="286"/>
    </row>
    <row r="26" spans="1:12">
      <c r="A26" s="278" t="s">
        <v>44</v>
      </c>
      <c r="B26" s="279"/>
      <c r="C26" s="280" t="s">
        <v>468</v>
      </c>
      <c r="D26" s="193"/>
      <c r="E26" s="286"/>
      <c r="F26" s="451"/>
      <c r="G26" s="451"/>
      <c r="H26" s="298"/>
      <c r="I26" s="298"/>
      <c r="J26" s="298"/>
      <c r="K26" s="298"/>
      <c r="L26" s="286"/>
    </row>
    <row r="27" spans="1:12">
      <c r="A27" s="278"/>
      <c r="B27" s="279"/>
      <c r="C27" s="293" t="s">
        <v>234</v>
      </c>
      <c r="D27" s="281" t="s">
        <v>26</v>
      </c>
      <c r="E27" s="281">
        <f>'เอกสารหมายเลข 1_ 2.6'!E27</f>
        <v>0</v>
      </c>
      <c r="F27" s="451"/>
      <c r="G27" s="451"/>
      <c r="H27" s="296"/>
      <c r="I27" s="296"/>
      <c r="J27" s="296"/>
      <c r="K27" s="282" t="e">
        <f>K28*100/K29</f>
        <v>#DIV/0!</v>
      </c>
      <c r="L27" s="286"/>
    </row>
    <row r="28" spans="1:12">
      <c r="A28" s="171"/>
      <c r="B28" s="168"/>
      <c r="C28" s="294" t="s">
        <v>477</v>
      </c>
      <c r="D28" s="192" t="s">
        <v>6</v>
      </c>
      <c r="E28" s="286"/>
      <c r="F28" s="451"/>
      <c r="G28" s="451"/>
      <c r="H28" s="232"/>
      <c r="I28" s="232"/>
      <c r="J28" s="232"/>
      <c r="K28" s="295"/>
      <c r="L28" s="286"/>
    </row>
    <row r="29" spans="1:12">
      <c r="A29" s="171"/>
      <c r="B29" s="168"/>
      <c r="C29" s="294" t="s">
        <v>478</v>
      </c>
      <c r="D29" s="192" t="s">
        <v>6</v>
      </c>
      <c r="E29" s="286"/>
      <c r="F29" s="451"/>
      <c r="G29" s="451"/>
      <c r="H29" s="297"/>
      <c r="I29" s="297"/>
      <c r="J29" s="297"/>
      <c r="K29" s="231"/>
      <c r="L29" s="286"/>
    </row>
    <row r="30" spans="1:12">
      <c r="A30" s="278"/>
      <c r="B30" s="279"/>
      <c r="C30" s="293" t="s">
        <v>235</v>
      </c>
      <c r="D30" s="281" t="s">
        <v>26</v>
      </c>
      <c r="E30" s="281">
        <f>'เอกสารหมายเลข 1_ 2.6'!E30</f>
        <v>0</v>
      </c>
      <c r="F30" s="451"/>
      <c r="G30" s="451"/>
      <c r="H30" s="296"/>
      <c r="I30" s="296"/>
      <c r="J30" s="296"/>
      <c r="K30" s="282" t="e">
        <f>K31*100/K32</f>
        <v>#DIV/0!</v>
      </c>
      <c r="L30" s="286"/>
    </row>
    <row r="31" spans="1:12">
      <c r="A31" s="171"/>
      <c r="B31" s="168"/>
      <c r="C31" s="294" t="s">
        <v>477</v>
      </c>
      <c r="D31" s="192" t="s">
        <v>6</v>
      </c>
      <c r="E31" s="286"/>
      <c r="F31" s="451"/>
      <c r="G31" s="451"/>
      <c r="H31" s="232"/>
      <c r="I31" s="232"/>
      <c r="J31" s="232"/>
      <c r="K31" s="295"/>
      <c r="L31" s="286"/>
    </row>
    <row r="32" spans="1:12">
      <c r="A32" s="171"/>
      <c r="B32" s="168"/>
      <c r="C32" s="294" t="s">
        <v>478</v>
      </c>
      <c r="D32" s="192" t="s">
        <v>6</v>
      </c>
      <c r="E32" s="286"/>
      <c r="F32" s="451"/>
      <c r="G32" s="451"/>
      <c r="H32" s="297"/>
      <c r="I32" s="297"/>
      <c r="J32" s="297"/>
      <c r="K32" s="231"/>
      <c r="L32" s="286"/>
    </row>
    <row r="33" spans="1:12">
      <c r="A33" s="278"/>
      <c r="B33" s="279"/>
      <c r="C33" s="293" t="s">
        <v>236</v>
      </c>
      <c r="D33" s="281" t="s">
        <v>26</v>
      </c>
      <c r="E33" s="281">
        <f>'เอกสารหมายเลข 1_ 2.6'!E33</f>
        <v>0</v>
      </c>
      <c r="F33" s="451"/>
      <c r="G33" s="451"/>
      <c r="H33" s="296"/>
      <c r="I33" s="296"/>
      <c r="J33" s="296"/>
      <c r="K33" s="282" t="e">
        <f>K34*100/K35</f>
        <v>#DIV/0!</v>
      </c>
      <c r="L33" s="286"/>
    </row>
    <row r="34" spans="1:12">
      <c r="A34" s="171"/>
      <c r="B34" s="168"/>
      <c r="C34" s="294" t="s">
        <v>477</v>
      </c>
      <c r="D34" s="192" t="s">
        <v>6</v>
      </c>
      <c r="E34" s="286"/>
      <c r="F34" s="451"/>
      <c r="G34" s="451"/>
      <c r="H34" s="232"/>
      <c r="I34" s="232"/>
      <c r="J34" s="232"/>
      <c r="K34" s="295"/>
      <c r="L34" s="286"/>
    </row>
    <row r="35" spans="1:12">
      <c r="A35" s="171"/>
      <c r="B35" s="168"/>
      <c r="C35" s="294" t="s">
        <v>478</v>
      </c>
      <c r="D35" s="192" t="s">
        <v>6</v>
      </c>
      <c r="E35" s="286"/>
      <c r="F35" s="451"/>
      <c r="G35" s="451"/>
      <c r="H35" s="297"/>
      <c r="I35" s="297"/>
      <c r="J35" s="297"/>
      <c r="K35" s="231"/>
      <c r="L35" s="286"/>
    </row>
    <row r="36" spans="1:12">
      <c r="A36" s="278"/>
      <c r="B36" s="279"/>
      <c r="C36" s="293" t="s">
        <v>466</v>
      </c>
      <c r="D36" s="281" t="s">
        <v>26</v>
      </c>
      <c r="E36" s="281">
        <f>'เอกสารหมายเลข 1_ 2.6'!E36</f>
        <v>0</v>
      </c>
      <c r="F36" s="451"/>
      <c r="G36" s="451"/>
      <c r="H36" s="296"/>
      <c r="I36" s="296"/>
      <c r="J36" s="296"/>
      <c r="K36" s="282" t="e">
        <f>K37*100/K38</f>
        <v>#DIV/0!</v>
      </c>
      <c r="L36" s="286"/>
    </row>
    <row r="37" spans="1:12">
      <c r="A37" s="171"/>
      <c r="B37" s="168"/>
      <c r="C37" s="294" t="s">
        <v>477</v>
      </c>
      <c r="D37" s="192" t="s">
        <v>6</v>
      </c>
      <c r="E37" s="286"/>
      <c r="F37" s="451"/>
      <c r="G37" s="451"/>
      <c r="H37" s="232"/>
      <c r="I37" s="232"/>
      <c r="J37" s="232"/>
      <c r="K37" s="295"/>
      <c r="L37" s="286"/>
    </row>
    <row r="38" spans="1:12">
      <c r="A38" s="171"/>
      <c r="B38" s="168"/>
      <c r="C38" s="294" t="s">
        <v>478</v>
      </c>
      <c r="D38" s="192" t="s">
        <v>6</v>
      </c>
      <c r="E38" s="286"/>
      <c r="F38" s="451"/>
      <c r="G38" s="451"/>
      <c r="H38" s="297"/>
      <c r="I38" s="297"/>
      <c r="J38" s="297"/>
      <c r="K38" s="231"/>
      <c r="L38" s="286"/>
    </row>
    <row r="39" spans="1:12">
      <c r="A39" s="278"/>
      <c r="B39" s="279"/>
      <c r="C39" s="293" t="s">
        <v>466</v>
      </c>
      <c r="D39" s="281" t="s">
        <v>26</v>
      </c>
      <c r="E39" s="281">
        <f>'เอกสารหมายเลข 1_ 2.6'!E39</f>
        <v>0</v>
      </c>
      <c r="F39" s="451"/>
      <c r="G39" s="451"/>
      <c r="H39" s="296"/>
      <c r="I39" s="296"/>
      <c r="J39" s="296"/>
      <c r="K39" s="282" t="e">
        <f>K40*100/K41</f>
        <v>#DIV/0!</v>
      </c>
      <c r="L39" s="286"/>
    </row>
    <row r="40" spans="1:12">
      <c r="A40" s="171"/>
      <c r="B40" s="168"/>
      <c r="C40" s="294" t="s">
        <v>477</v>
      </c>
      <c r="D40" s="192" t="s">
        <v>6</v>
      </c>
      <c r="E40" s="286"/>
      <c r="F40" s="451"/>
      <c r="G40" s="451"/>
      <c r="H40" s="232"/>
      <c r="I40" s="232"/>
      <c r="J40" s="232"/>
      <c r="K40" s="295"/>
      <c r="L40" s="286"/>
    </row>
    <row r="41" spans="1:12">
      <c r="A41" s="171"/>
      <c r="B41" s="168"/>
      <c r="C41" s="294" t="s">
        <v>478</v>
      </c>
      <c r="D41" s="192" t="s">
        <v>6</v>
      </c>
      <c r="E41" s="286"/>
      <c r="F41" s="451"/>
      <c r="G41" s="451"/>
      <c r="H41" s="297"/>
      <c r="I41" s="297"/>
      <c r="J41" s="297"/>
      <c r="K41" s="231"/>
      <c r="L41" s="286"/>
    </row>
    <row r="42" spans="1:12">
      <c r="A42" s="288"/>
      <c r="B42" s="289"/>
      <c r="C42" s="290" t="s">
        <v>479</v>
      </c>
      <c r="D42" s="291"/>
      <c r="E42" s="292"/>
      <c r="F42" s="458"/>
      <c r="G42" s="458"/>
      <c r="H42" s="292"/>
      <c r="I42" s="292"/>
      <c r="J42" s="292"/>
      <c r="K42" s="292"/>
      <c r="L42" s="292"/>
    </row>
    <row r="44" spans="1:12">
      <c r="J44" s="71"/>
      <c r="K44" s="71" t="s">
        <v>227</v>
      </c>
      <c r="L44" s="71"/>
    </row>
    <row r="45" spans="1:12">
      <c r="J45" s="71" t="s">
        <v>228</v>
      </c>
      <c r="K45" s="72"/>
      <c r="L45" s="72"/>
    </row>
    <row r="46" spans="1:12">
      <c r="J46" s="71" t="s">
        <v>219</v>
      </c>
      <c r="K46" s="72"/>
      <c r="L46" s="72"/>
    </row>
    <row r="47" spans="1:12">
      <c r="J47" s="71" t="s">
        <v>229</v>
      </c>
      <c r="K47" s="72"/>
      <c r="L47" s="72"/>
    </row>
    <row r="48" spans="1:12">
      <c r="J48" s="71" t="s">
        <v>230</v>
      </c>
      <c r="K48" s="72"/>
      <c r="L48" s="72"/>
    </row>
  </sheetData>
  <protectedRanges>
    <protectedRange sqref="C3" name="Range1"/>
    <protectedRange sqref="K21:L21 K23:L24 L22" name="Range4_1"/>
    <protectedRange sqref="K45:L48" name="Range4_2"/>
  </protectedRanges>
  <mergeCells count="13">
    <mergeCell ref="F8:F42"/>
    <mergeCell ref="G8:G42"/>
    <mergeCell ref="L5:L6"/>
    <mergeCell ref="A2:L2"/>
    <mergeCell ref="A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คำชี้แจงการการบันทึกข้อมูล</vt:lpstr>
      <vt:lpstr>รายละเอียดการบันทึกข้อมูล</vt:lpstr>
      <vt:lpstr>เอกสารหมายเลข 1</vt:lpstr>
      <vt:lpstr>เอกสารหมายเลข 1_ 2.6</vt:lpstr>
      <vt:lpstr>เอกสารหมายเลข 2</vt:lpstr>
      <vt:lpstr>เอกสารหมายเลข 2_2.6</vt:lpstr>
      <vt:lpstr>คำชี้แจงการการบันทึกข้อมูล!Print_Area</vt:lpstr>
      <vt:lpstr>'เอกสารหมายเลข 1'!Print_Titles</vt:lpstr>
      <vt:lpstr>'เอกสารหมายเลข 1_ 2.6'!Print_Titles</vt:lpstr>
      <vt:lpstr>'เอกสารหมายเลข 2'!Print_Titles</vt:lpstr>
      <vt:lpstr>'เอกสารหมายเลข 2_2.6'!Print_Titles</vt:lpstr>
      <vt:lpstr>รายละเอียดการบันทึกข้อมูล!Print_Titles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2017-12-28T04:17:49Z</cp:lastPrinted>
  <dcterms:created xsi:type="dcterms:W3CDTF">2016-03-11T04:01:46Z</dcterms:created>
  <dcterms:modified xsi:type="dcterms:W3CDTF">2018-12-24T09:14:11Z</dcterms:modified>
</cp:coreProperties>
</file>