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17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20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21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22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23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24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25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drawings/drawing26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.xml" ContentType="application/vnd.openxmlformats-officedocument.drawingml.chart+xml"/>
  <Override PartName="/xl/drawings/drawing31.xml" ContentType="application/vnd.openxmlformats-officedocument.drawingml.chartshapes+xml"/>
  <Override PartName="/xl/charts/chart2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34.xml" ContentType="application/vnd.openxmlformats-officedocument.drawing+xml"/>
  <Override PartName="/xl/charts/chart3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8.xml" ContentType="application/vnd.openxmlformats-officedocument.drawingml.char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harts/chart9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10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U SALAYA\โครงการพลังงาน\4. การจัดการพลังงาน\เล่มรายงานปี 67\"/>
    </mc:Choice>
  </mc:AlternateContent>
  <xr:revisionPtr revIDLastSave="0" documentId="13_ncr:1_{2DA2A1A8-C983-4C81-93A1-842B7D512465}" xr6:coauthVersionLast="47" xr6:coauthVersionMax="47" xr10:uidLastSave="{00000000-0000-0000-0000-000000000000}"/>
  <bookViews>
    <workbookView xWindow="-24120" yWindow="-120" windowWidth="24240" windowHeight="13140" tabRatio="881" xr2:uid="{00000000-000D-0000-FFFF-FFFF00000000}"/>
  </bookViews>
  <sheets>
    <sheet name="ปก" sheetId="1" r:id="rId1"/>
    <sheet name="คำรับรอง" sheetId="65" r:id="rId2"/>
    <sheet name="สารบัญ" sheetId="3" r:id="rId3"/>
    <sheet name="ข้อมูลเบื้องต้น" sheetId="4" r:id="rId4"/>
    <sheet name="ขั้นตอน1" sheetId="7" r:id="rId5"/>
    <sheet name="คำสั่งแต่งตั้ง" sheetId="67" r:id="rId6"/>
    <sheet name="วิธีการเผยแพร่" sheetId="86" r:id="rId7"/>
    <sheet name="เอกสารเผยแพร่" sheetId="87" r:id="rId8"/>
    <sheet name="ขั้นตอน2" sheetId="8" r:id="rId9"/>
    <sheet name="ขั้นตอน3" sheetId="9" r:id="rId10"/>
    <sheet name="เอกสารเผยแพร่นโยบาย" sheetId="81" r:id="rId11"/>
    <sheet name="ขั้นตอน4 " sheetId="101" r:id="rId12"/>
    <sheet name="4.1.1 ข้อมูลการใช้อาคาร_66" sheetId="5" r:id="rId13"/>
    <sheet name="ข้อมูลการใช้อาคารรายเดือน_66" sheetId="139" r:id="rId14"/>
    <sheet name="หม้อแปลงปัจจุบัน" sheetId="10" r:id="rId15"/>
    <sheet name="ไฟฟ้าปี 66" sheetId="38" r:id="rId16"/>
    <sheet name="เชื้อเพลิง 66" sheetId="12" r:id="rId17"/>
    <sheet name="เชื้อเพลิงเพื่อผลิตไฟฟ้า 66" sheetId="40" r:id="rId18"/>
    <sheet name="สัดส่วนไฟฟ้า 66" sheetId="41" r:id="rId19"/>
    <sheet name="สัดส่วนเชื้อเพลิง 66" sheetId="36" r:id="rId20"/>
    <sheet name="SEC(พื้นที่) 66" sheetId="42" r:id="rId21"/>
    <sheet name="SEC(โรงพยาบาล) 66" sheetId="91" r:id="rId22"/>
    <sheet name="SEC(โรงแรม) 66" sheetId="92" r:id="rId23"/>
    <sheet name="เปรียบเทียบข้อมูลอาคาร" sheetId="109" r:id="rId24"/>
    <sheet name="ประเมินระดับเครื่องจักร" sheetId="17" r:id="rId25"/>
    <sheet name="ประเมินระดับเครื่องจักร-1" sheetId="108" r:id="rId26"/>
    <sheet name="ข้อมูลไฟฟ้าเครื่องจักร" sheetId="18" r:id="rId27"/>
    <sheet name="ข้อมูลความร้อนเครื่องจักร" sheetId="45" r:id="rId28"/>
    <sheet name="ขั้นตอนที่ 5" sheetId="125" r:id="rId29"/>
    <sheet name="มาตรการและเป้าหมาย" sheetId="19" r:id="rId30"/>
    <sheet name="แผนไฟฟ้า" sheetId="21" r:id="rId31"/>
    <sheet name="แผนความร้อน" sheetId="46" r:id="rId32"/>
    <sheet name="มาตรการไฟฟ้า1-1" sheetId="63" r:id="rId33"/>
    <sheet name="มาตรการไฟฟ้า1-2" sheetId="131" r:id="rId34"/>
    <sheet name="วิธีการคำนวณไฟฟ้า1" sheetId="132" r:id="rId35"/>
    <sheet name="มาตรการไฟฟ้า1-1 (2)" sheetId="158" r:id="rId36"/>
    <sheet name="มาตรการไฟฟ้า1-2 (2)" sheetId="159" r:id="rId37"/>
    <sheet name="วิธีการคำนวณไฟฟ้า1 (2)" sheetId="160" r:id="rId38"/>
    <sheet name="มาตรการความร้อน1-1" sheetId="64" r:id="rId39"/>
    <sheet name="มาตรการความร้อน1-2" sheetId="133" r:id="rId40"/>
    <sheet name="วิธีการคำนวณความร้อน1" sheetId="134" r:id="rId41"/>
    <sheet name="มาตรการความร้อน1-1 (2)" sheetId="161" r:id="rId42"/>
    <sheet name="มาตรการความร้อน1-2 (2)" sheetId="162" r:id="rId43"/>
    <sheet name="วิธีการคำนวณความร้อน1 (2)" sheetId="163" r:id="rId44"/>
    <sheet name="แผนการฝึกอบรม" sheetId="25" r:id="rId45"/>
    <sheet name="เพิ่มเติมเผยแพร่ฝึกอบรม" sheetId="51" r:id="rId46"/>
    <sheet name="เพิ่มเติมเผยแพร่ฝึกอบรม (2)" sheetId="126" r:id="rId47"/>
    <sheet name="ขั้นตอนที่ 6" sheetId="26" r:id="rId48"/>
    <sheet name="ผลมาตรการปี67" sheetId="127" r:id="rId49"/>
    <sheet name="ผลการตรวจสอบ-วิเคราะห์ไฟฟ้า" sheetId="27" r:id="rId50"/>
    <sheet name="ภาพ+คำนวณผลไฟฟ้า1" sheetId="135" r:id="rId51"/>
    <sheet name="การคำนวณด้านไฟฟ้า" sheetId="128" r:id="rId52"/>
    <sheet name="ผลการตรวจสอบ-วิเคราะห์ไฟฟ้า (2" sheetId="164" r:id="rId53"/>
    <sheet name="ภาพ+คำนวณผลไฟฟ้า1 (2)" sheetId="165" r:id="rId54"/>
    <sheet name="การคำนวณด้านไฟฟ้า (2)" sheetId="166" r:id="rId55"/>
    <sheet name="ผลการตรวจสอบ-วิเคราะห์ความร้อน" sheetId="48" r:id="rId56"/>
    <sheet name="ภาพ+คำนวณผลความร้อน" sheetId="136" r:id="rId57"/>
    <sheet name="การคำนวณด้านความร้อน" sheetId="129" r:id="rId58"/>
    <sheet name="ผลการตรวจสอบ-วิเคราะห์ความร (2" sheetId="167" r:id="rId59"/>
    <sheet name="ภาพ+คำนวณผลความร้อน (2)" sheetId="168" r:id="rId60"/>
    <sheet name="การคำนวณด้านความร้อน (2)" sheetId="169" r:id="rId61"/>
    <sheet name="ผลการติดตามแผนฝีกอบรม" sheetId="30" r:id="rId62"/>
    <sheet name="ผลการติดตามแผนกิจกรรม" sheetId="121" r:id="rId63"/>
    <sheet name="6.3.1 ข้อมูลการใช้อาคาร_67" sheetId="138" r:id="rId64"/>
    <sheet name="ข้อมูลการใช้อาคารรายเดือน_67" sheetId="6" r:id="rId65"/>
    <sheet name="6.3.2) ไฟฟ้าปี 67" sheetId="140" r:id="rId66"/>
    <sheet name="6.3.3) เชื้อเพลิง 67" sheetId="141" r:id="rId67"/>
    <sheet name="กราฟพลังงาน" sheetId="154" r:id="rId68"/>
    <sheet name="6.3.4) เชื้อเพลิงผลิตไฟฟ้า 67" sheetId="142" r:id="rId69"/>
    <sheet name="กราฟพลังงานผลิตไฟฟ้า" sheetId="148" r:id="rId70"/>
    <sheet name="6.3.5) สัดส่วนไฟฟ้า 67" sheetId="143" r:id="rId71"/>
    <sheet name="6.3.6) สัดส่วนเชื้อเพลิง 67" sheetId="144" r:id="rId72"/>
    <sheet name="กราฟสัดส่วนการใช้พลังงาน" sheetId="149" r:id="rId73"/>
    <sheet name="SEC (ทุกกรณี) (2)" sheetId="145" r:id="rId74"/>
    <sheet name="กราฟSEC (ทุกกรณี)" sheetId="150" r:id="rId75"/>
    <sheet name="SEC  (โรงพยาบาล) (2)" sheetId="146" r:id="rId76"/>
    <sheet name="กราฟSEC  (โรงพยาบาล)" sheetId="151" r:id="rId77"/>
    <sheet name="SEC (โรงแรม) (2)" sheetId="147" r:id="rId78"/>
    <sheet name="กราฟSEC  (โรงแรม)" sheetId="152" r:id="rId79"/>
    <sheet name="ขั้นตอน7" sheetId="29" r:id="rId80"/>
    <sheet name="เพิ่มเติมเผยแพร่ผู้ตรวจประเมินฯ" sheetId="84" r:id="rId81"/>
    <sheet name="ผลตรวจประเมิน-1" sheetId="31" r:id="rId82"/>
    <sheet name="ผลตรวจประเมิน-2" sheetId="97" r:id="rId83"/>
    <sheet name="ผลตรวจประเมิน-3" sheetId="98" r:id="rId84"/>
    <sheet name="ขั้นตอน8" sheetId="32" r:id="rId85"/>
    <sheet name="เอกสารบันทึกวาระการประชุม" sheetId="85" r:id="rId86"/>
    <sheet name="สรุปผลการทบทวน" sheetId="33" r:id="rId87"/>
    <sheet name="การเผยแพร่" sheetId="50" r:id="rId88"/>
    <sheet name="ภาคผนวก" sheetId="107" r:id="rId89"/>
    <sheet name="ภาคผนวก ก." sheetId="156" r:id="rId90"/>
    <sheet name="ผ (ก.1)" sheetId="155" r:id="rId91"/>
    <sheet name="ภาคผนวก ข" sheetId="157" r:id="rId92"/>
  </sheets>
  <externalReferences>
    <externalReference r:id="rId93"/>
    <externalReference r:id="rId94"/>
    <externalReference r:id="rId95"/>
    <externalReference r:id="rId96"/>
    <externalReference r:id="rId97"/>
  </externalReferences>
  <definedNames>
    <definedName name="_Toc212100815" localSheetId="4">คำสั่งแต่งตั้ง!#REF!</definedName>
    <definedName name="a" localSheetId="63">#REF!</definedName>
    <definedName name="a" localSheetId="65">#REF!</definedName>
    <definedName name="a" localSheetId="66">#REF!</definedName>
    <definedName name="a" localSheetId="68">#REF!</definedName>
    <definedName name="a" localSheetId="70">#REF!</definedName>
    <definedName name="a" localSheetId="71">#REF!</definedName>
    <definedName name="a" localSheetId="75">#REF!</definedName>
    <definedName name="a" localSheetId="73">#REF!</definedName>
    <definedName name="a" localSheetId="77">#REF!</definedName>
    <definedName name="a" localSheetId="57">#REF!</definedName>
    <definedName name="a" localSheetId="60">#REF!</definedName>
    <definedName name="a" localSheetId="54">#REF!</definedName>
    <definedName name="a" localSheetId="13">#REF!</definedName>
    <definedName name="a" localSheetId="58">#REF!</definedName>
    <definedName name="a" localSheetId="52">#REF!</definedName>
    <definedName name="a" localSheetId="59">#REF!</definedName>
    <definedName name="a" localSheetId="53">#REF!</definedName>
    <definedName name="a" localSheetId="41">#REF!</definedName>
    <definedName name="a" localSheetId="42">#REF!</definedName>
    <definedName name="a" localSheetId="35">#REF!</definedName>
    <definedName name="a" localSheetId="36">#REF!</definedName>
    <definedName name="a" localSheetId="43">#REF!</definedName>
    <definedName name="a" localSheetId="37">#REF!</definedName>
    <definedName name="a">#REF!</definedName>
    <definedName name="afasdfaf" localSheetId="63">#REF!</definedName>
    <definedName name="afasdfaf" localSheetId="65">#REF!</definedName>
    <definedName name="afasdfaf" localSheetId="66">#REF!</definedName>
    <definedName name="afasdfaf" localSheetId="68">#REF!</definedName>
    <definedName name="afasdfaf" localSheetId="70">#REF!</definedName>
    <definedName name="afasdfaf" localSheetId="71">#REF!</definedName>
    <definedName name="afasdfaf" localSheetId="75">#REF!</definedName>
    <definedName name="afasdfaf" localSheetId="73">#REF!</definedName>
    <definedName name="afasdfaf" localSheetId="77">#REF!</definedName>
    <definedName name="afasdfaf" localSheetId="57">#REF!</definedName>
    <definedName name="afasdfaf" localSheetId="60">#REF!</definedName>
    <definedName name="afasdfaf" localSheetId="54">#REF!</definedName>
    <definedName name="afasdfaf" localSheetId="13">#REF!</definedName>
    <definedName name="afasdfaf" localSheetId="58">#REF!</definedName>
    <definedName name="afasdfaf" localSheetId="52">#REF!</definedName>
    <definedName name="afasdfaf" localSheetId="59">#REF!</definedName>
    <definedName name="afasdfaf" localSheetId="53">#REF!</definedName>
    <definedName name="afasdfaf" localSheetId="41">#REF!</definedName>
    <definedName name="afasdfaf" localSheetId="42">#REF!</definedName>
    <definedName name="afasdfaf" localSheetId="35">#REF!</definedName>
    <definedName name="afasdfaf" localSheetId="36">#REF!</definedName>
    <definedName name="afasdfaf" localSheetId="43">#REF!</definedName>
    <definedName name="afasdfaf" localSheetId="37">#REF!</definedName>
    <definedName name="afasdfaf">#REF!</definedName>
    <definedName name="AllFotory" localSheetId="63">#REF!</definedName>
    <definedName name="AllFotory" localSheetId="65">#REF!</definedName>
    <definedName name="AllFotory" localSheetId="66">#REF!</definedName>
    <definedName name="AllFotory" localSheetId="68">#REF!</definedName>
    <definedName name="AllFotory" localSheetId="70">#REF!</definedName>
    <definedName name="AllFotory" localSheetId="71">#REF!</definedName>
    <definedName name="AllFotory" localSheetId="75">#REF!</definedName>
    <definedName name="AllFotory" localSheetId="73">#REF!</definedName>
    <definedName name="AllFotory" localSheetId="77">#REF!</definedName>
    <definedName name="AllFotory" localSheetId="57">#REF!</definedName>
    <definedName name="AllFotory" localSheetId="60">#REF!</definedName>
    <definedName name="AllFotory" localSheetId="54">#REF!</definedName>
    <definedName name="AllFotory" localSheetId="13">#REF!</definedName>
    <definedName name="AllFotory" localSheetId="58">#REF!</definedName>
    <definedName name="AllFotory" localSheetId="52">#REF!</definedName>
    <definedName name="AllFotory" localSheetId="59">#REF!</definedName>
    <definedName name="AllFotory" localSheetId="53">#REF!</definedName>
    <definedName name="AllFotory" localSheetId="41">#REF!</definedName>
    <definedName name="AllFotory" localSheetId="42">#REF!</definedName>
    <definedName name="AllFotory" localSheetId="35">#REF!</definedName>
    <definedName name="AllFotory" localSheetId="36">#REF!</definedName>
    <definedName name="AllFotory" localSheetId="43">#REF!</definedName>
    <definedName name="AllFotory" localSheetId="37">#REF!</definedName>
    <definedName name="AllFotory">#REF!</definedName>
    <definedName name="allGroup" localSheetId="63">#REF!</definedName>
    <definedName name="allGroup" localSheetId="65">#REF!</definedName>
    <definedName name="allGroup" localSheetId="66">#REF!</definedName>
    <definedName name="allGroup" localSheetId="68">#REF!</definedName>
    <definedName name="allGroup" localSheetId="70">#REF!</definedName>
    <definedName name="allGroup" localSheetId="71">#REF!</definedName>
    <definedName name="allGroup" localSheetId="75">#REF!</definedName>
    <definedName name="allGroup" localSheetId="73">#REF!</definedName>
    <definedName name="allGroup" localSheetId="77">#REF!</definedName>
    <definedName name="allGroup" localSheetId="57">#REF!</definedName>
    <definedName name="allGroup" localSheetId="60">#REF!</definedName>
    <definedName name="allGroup" localSheetId="54">#REF!</definedName>
    <definedName name="allGroup" localSheetId="13">#REF!</definedName>
    <definedName name="allGroup" localSheetId="58">#REF!</definedName>
    <definedName name="allGroup" localSheetId="52">#REF!</definedName>
    <definedName name="allGroup" localSheetId="59">#REF!</definedName>
    <definedName name="allGroup" localSheetId="53">#REF!</definedName>
    <definedName name="allGroup" localSheetId="41">#REF!</definedName>
    <definedName name="allGroup" localSheetId="42">#REF!</definedName>
    <definedName name="allGroup" localSheetId="35">#REF!</definedName>
    <definedName name="allGroup" localSheetId="36">#REF!</definedName>
    <definedName name="allGroup" localSheetId="43">#REF!</definedName>
    <definedName name="allGroup" localSheetId="37">#REF!</definedName>
    <definedName name="allGroup">#REF!</definedName>
    <definedName name="bld">[1]EE!$A$2</definedName>
    <definedName name="com">[1]EE!$A$3</definedName>
    <definedName name="ddd" localSheetId="63">#REF!</definedName>
    <definedName name="ddd" localSheetId="65">#REF!</definedName>
    <definedName name="ddd" localSheetId="66">#REF!</definedName>
    <definedName name="ddd" localSheetId="68">#REF!</definedName>
    <definedName name="ddd" localSheetId="70">#REF!</definedName>
    <definedName name="ddd" localSheetId="71">#REF!</definedName>
    <definedName name="ddd" localSheetId="75">#REF!</definedName>
    <definedName name="ddd" localSheetId="73">#REF!</definedName>
    <definedName name="ddd" localSheetId="77">#REF!</definedName>
    <definedName name="ddd" localSheetId="57">#REF!</definedName>
    <definedName name="ddd" localSheetId="60">#REF!</definedName>
    <definedName name="ddd" localSheetId="54">#REF!</definedName>
    <definedName name="ddd" localSheetId="13">#REF!</definedName>
    <definedName name="ddd" localSheetId="58">#REF!</definedName>
    <definedName name="ddd" localSheetId="52">#REF!</definedName>
    <definedName name="ddd" localSheetId="59">#REF!</definedName>
    <definedName name="ddd" localSheetId="53">#REF!</definedName>
    <definedName name="ddd" localSheetId="41">#REF!</definedName>
    <definedName name="ddd" localSheetId="42">#REF!</definedName>
    <definedName name="ddd" localSheetId="35">#REF!</definedName>
    <definedName name="ddd" localSheetId="36">#REF!</definedName>
    <definedName name="ddd" localSheetId="43">#REF!</definedName>
    <definedName name="ddd" localSheetId="37">#REF!</definedName>
    <definedName name="ddd">#REF!</definedName>
    <definedName name="eeeee" localSheetId="63">#REF!</definedName>
    <definedName name="eeeee" localSheetId="65">#REF!</definedName>
    <definedName name="eeeee" localSheetId="66">#REF!</definedName>
    <definedName name="eeeee" localSheetId="68">#REF!</definedName>
    <definedName name="eeeee" localSheetId="70">#REF!</definedName>
    <definedName name="eeeee" localSheetId="71">#REF!</definedName>
    <definedName name="eeeee" localSheetId="75">#REF!</definedName>
    <definedName name="eeeee" localSheetId="73">#REF!</definedName>
    <definedName name="eeeee" localSheetId="77">#REF!</definedName>
    <definedName name="eeeee" localSheetId="57">#REF!</definedName>
    <definedName name="eeeee" localSheetId="60">#REF!</definedName>
    <definedName name="eeeee" localSheetId="54">#REF!</definedName>
    <definedName name="eeeee" localSheetId="13">#REF!</definedName>
    <definedName name="eeeee" localSheetId="58">#REF!</definedName>
    <definedName name="eeeee" localSheetId="52">#REF!</definedName>
    <definedName name="eeeee" localSheetId="59">#REF!</definedName>
    <definedName name="eeeee" localSheetId="53">#REF!</definedName>
    <definedName name="eeeee" localSheetId="41">#REF!</definedName>
    <definedName name="eeeee" localSheetId="42">#REF!</definedName>
    <definedName name="eeeee" localSheetId="35">#REF!</definedName>
    <definedName name="eeeee" localSheetId="36">#REF!</definedName>
    <definedName name="eeeee" localSheetId="43">#REF!</definedName>
    <definedName name="eeeee" localSheetId="37">#REF!</definedName>
    <definedName name="eeeee">#REF!</definedName>
    <definedName name="Excel_BuiltIn_Print_Area_17" localSheetId="63">#REF!</definedName>
    <definedName name="Excel_BuiltIn_Print_Area_17" localSheetId="65">#REF!</definedName>
    <definedName name="Excel_BuiltIn_Print_Area_17" localSheetId="66">#REF!</definedName>
    <definedName name="Excel_BuiltIn_Print_Area_17" localSheetId="68">#REF!</definedName>
    <definedName name="Excel_BuiltIn_Print_Area_17" localSheetId="70">#REF!</definedName>
    <definedName name="Excel_BuiltIn_Print_Area_17" localSheetId="71">#REF!</definedName>
    <definedName name="Excel_BuiltIn_Print_Area_17" localSheetId="75">#REF!</definedName>
    <definedName name="Excel_BuiltIn_Print_Area_17" localSheetId="73">#REF!</definedName>
    <definedName name="Excel_BuiltIn_Print_Area_17" localSheetId="77">#REF!</definedName>
    <definedName name="Excel_BuiltIn_Print_Area_17" localSheetId="57">#REF!</definedName>
    <definedName name="Excel_BuiltIn_Print_Area_17" localSheetId="60">#REF!</definedName>
    <definedName name="Excel_BuiltIn_Print_Area_17" localSheetId="54">#REF!</definedName>
    <definedName name="Excel_BuiltIn_Print_Area_17" localSheetId="13">#REF!</definedName>
    <definedName name="Excel_BuiltIn_Print_Area_17" localSheetId="58">#REF!</definedName>
    <definedName name="Excel_BuiltIn_Print_Area_17" localSheetId="52">#REF!</definedName>
    <definedName name="Excel_BuiltIn_Print_Area_17" localSheetId="59">#REF!</definedName>
    <definedName name="Excel_BuiltIn_Print_Area_17" localSheetId="53">#REF!</definedName>
    <definedName name="Excel_BuiltIn_Print_Area_17" localSheetId="41">#REF!</definedName>
    <definedName name="Excel_BuiltIn_Print_Area_17" localSheetId="42">#REF!</definedName>
    <definedName name="Excel_BuiltIn_Print_Area_17" localSheetId="35">#REF!</definedName>
    <definedName name="Excel_BuiltIn_Print_Area_17" localSheetId="36">#REF!</definedName>
    <definedName name="Excel_BuiltIn_Print_Area_17" localSheetId="43">#REF!</definedName>
    <definedName name="Excel_BuiltIn_Print_Area_17" localSheetId="37">#REF!</definedName>
    <definedName name="Excel_BuiltIn_Print_Area_17">#REF!</definedName>
    <definedName name="F_Fuel_HEAT_V" localSheetId="63">#REF!</definedName>
    <definedName name="F_Fuel_HEAT_V" localSheetId="65">#REF!</definedName>
    <definedName name="F_Fuel_HEAT_V" localSheetId="66">#REF!</definedName>
    <definedName name="F_Fuel_HEAT_V" localSheetId="68">#REF!</definedName>
    <definedName name="F_Fuel_HEAT_V" localSheetId="70">#REF!</definedName>
    <definedName name="F_Fuel_HEAT_V" localSheetId="71">#REF!</definedName>
    <definedName name="F_Fuel_HEAT_V" localSheetId="75">#REF!</definedName>
    <definedName name="F_Fuel_HEAT_V" localSheetId="73">#REF!</definedName>
    <definedName name="F_Fuel_HEAT_V" localSheetId="77">#REF!</definedName>
    <definedName name="F_Fuel_HEAT_V" localSheetId="57">#REF!</definedName>
    <definedName name="F_Fuel_HEAT_V" localSheetId="60">#REF!</definedName>
    <definedName name="F_Fuel_HEAT_V" localSheetId="54">#REF!</definedName>
    <definedName name="F_Fuel_HEAT_V" localSheetId="13">#REF!</definedName>
    <definedName name="F_Fuel_HEAT_V" localSheetId="58">#REF!</definedName>
    <definedName name="F_Fuel_HEAT_V" localSheetId="52">#REF!</definedName>
    <definedName name="F_Fuel_HEAT_V" localSheetId="59">#REF!</definedName>
    <definedName name="F_Fuel_HEAT_V" localSheetId="53">#REF!</definedName>
    <definedName name="F_Fuel_HEAT_V" localSheetId="41">#REF!</definedName>
    <definedName name="F_Fuel_HEAT_V" localSheetId="42">#REF!</definedName>
    <definedName name="F_Fuel_HEAT_V" localSheetId="35">#REF!</definedName>
    <definedName name="F_Fuel_HEAT_V" localSheetId="36">#REF!</definedName>
    <definedName name="F_Fuel_HEAT_V" localSheetId="43">#REF!</definedName>
    <definedName name="F_Fuel_HEAT_V" localSheetId="37">#REF!</definedName>
    <definedName name="F_Fuel_HEAT_V">#REF!</definedName>
    <definedName name="F_Group" localSheetId="63">#REF!</definedName>
    <definedName name="F_Group" localSheetId="65">#REF!</definedName>
    <definedName name="F_Group" localSheetId="66">#REF!</definedName>
    <definedName name="F_Group" localSheetId="68">#REF!</definedName>
    <definedName name="F_Group" localSheetId="70">#REF!</definedName>
    <definedName name="F_Group" localSheetId="71">#REF!</definedName>
    <definedName name="F_Group" localSheetId="75">#REF!</definedName>
    <definedName name="F_Group" localSheetId="73">#REF!</definedName>
    <definedName name="F_Group" localSheetId="77">#REF!</definedName>
    <definedName name="F_Group" localSheetId="57">#REF!</definedName>
    <definedName name="F_Group" localSheetId="60">#REF!</definedName>
    <definedName name="F_Group" localSheetId="54">#REF!</definedName>
    <definedName name="F_Group" localSheetId="13">#REF!</definedName>
    <definedName name="F_Group" localSheetId="58">#REF!</definedName>
    <definedName name="F_Group" localSheetId="52">#REF!</definedName>
    <definedName name="F_Group" localSheetId="59">#REF!</definedName>
    <definedName name="F_Group" localSheetId="53">#REF!</definedName>
    <definedName name="F_Group" localSheetId="41">#REF!</definedName>
    <definedName name="F_Group" localSheetId="42">#REF!</definedName>
    <definedName name="F_Group" localSheetId="35">#REF!</definedName>
    <definedName name="F_Group" localSheetId="36">#REF!</definedName>
    <definedName name="F_Group" localSheetId="43">#REF!</definedName>
    <definedName name="F_Group" localSheetId="37">#REF!</definedName>
    <definedName name="F_Group">#REF!</definedName>
    <definedName name="fac" localSheetId="63">#REF!</definedName>
    <definedName name="fac" localSheetId="65">#REF!</definedName>
    <definedName name="fac" localSheetId="66">#REF!</definedName>
    <definedName name="fac" localSheetId="68">#REF!</definedName>
    <definedName name="fac" localSheetId="70">#REF!</definedName>
    <definedName name="fac" localSheetId="71">#REF!</definedName>
    <definedName name="fac" localSheetId="75">#REF!</definedName>
    <definedName name="fac" localSheetId="73">#REF!</definedName>
    <definedName name="fac" localSheetId="77">#REF!</definedName>
    <definedName name="fac" localSheetId="57">#REF!</definedName>
    <definedName name="fac" localSheetId="60">#REF!</definedName>
    <definedName name="fac" localSheetId="54">#REF!</definedName>
    <definedName name="fac" localSheetId="13">#REF!</definedName>
    <definedName name="fac" localSheetId="58">#REF!</definedName>
    <definedName name="fac" localSheetId="52">#REF!</definedName>
    <definedName name="fac" localSheetId="59">#REF!</definedName>
    <definedName name="fac" localSheetId="53">#REF!</definedName>
    <definedName name="fac" localSheetId="41">#REF!</definedName>
    <definedName name="fac" localSheetId="42">#REF!</definedName>
    <definedName name="fac" localSheetId="35">#REF!</definedName>
    <definedName name="fac" localSheetId="36">#REF!</definedName>
    <definedName name="fac" localSheetId="43">#REF!</definedName>
    <definedName name="fac" localSheetId="37">#REF!</definedName>
    <definedName name="fac">#REF!</definedName>
    <definedName name="Foctory" localSheetId="63">#REF!</definedName>
    <definedName name="Foctory" localSheetId="65">#REF!</definedName>
    <definedName name="Foctory" localSheetId="66">#REF!</definedName>
    <definedName name="Foctory" localSheetId="68">#REF!</definedName>
    <definedName name="Foctory" localSheetId="70">#REF!</definedName>
    <definedName name="Foctory" localSheetId="71">#REF!</definedName>
    <definedName name="Foctory" localSheetId="75">#REF!</definedName>
    <definedName name="Foctory" localSheetId="73">#REF!</definedName>
    <definedName name="Foctory" localSheetId="77">#REF!</definedName>
    <definedName name="Foctory" localSheetId="57">#REF!</definedName>
    <definedName name="Foctory" localSheetId="60">#REF!</definedName>
    <definedName name="Foctory" localSheetId="54">#REF!</definedName>
    <definedName name="Foctory" localSheetId="13">#REF!</definedName>
    <definedName name="Foctory" localSheetId="58">#REF!</definedName>
    <definedName name="Foctory" localSheetId="52">#REF!</definedName>
    <definedName name="Foctory" localSheetId="59">#REF!</definedName>
    <definedName name="Foctory" localSheetId="53">#REF!</definedName>
    <definedName name="Foctory" localSheetId="41">#REF!</definedName>
    <definedName name="Foctory" localSheetId="42">#REF!</definedName>
    <definedName name="Foctory" localSheetId="35">#REF!</definedName>
    <definedName name="Foctory" localSheetId="36">#REF!</definedName>
    <definedName name="Foctory" localSheetId="43">#REF!</definedName>
    <definedName name="Foctory" localSheetId="37">#REF!</definedName>
    <definedName name="Foctory">#REF!</definedName>
    <definedName name="ListFBR" localSheetId="63">#REF!</definedName>
    <definedName name="ListFBR" localSheetId="65">#REF!</definedName>
    <definedName name="ListFBR" localSheetId="66">#REF!</definedName>
    <definedName name="ListFBR" localSheetId="68">#REF!</definedName>
    <definedName name="ListFBR" localSheetId="70">#REF!</definedName>
    <definedName name="ListFBR" localSheetId="71">#REF!</definedName>
    <definedName name="ListFBR" localSheetId="75">#REF!</definedName>
    <definedName name="ListFBR" localSheetId="73">#REF!</definedName>
    <definedName name="ListFBR" localSheetId="77">#REF!</definedName>
    <definedName name="ListFBR" localSheetId="57">#REF!</definedName>
    <definedName name="ListFBR" localSheetId="60">#REF!</definedName>
    <definedName name="ListFBR" localSheetId="54">#REF!</definedName>
    <definedName name="ListFBR" localSheetId="13">#REF!</definedName>
    <definedName name="ListFBR" localSheetId="58">#REF!</definedName>
    <definedName name="ListFBR" localSheetId="52">#REF!</definedName>
    <definedName name="ListFBR" localSheetId="59">#REF!</definedName>
    <definedName name="ListFBR" localSheetId="53">#REF!</definedName>
    <definedName name="ListFBR" localSheetId="41">#REF!</definedName>
    <definedName name="ListFBR" localSheetId="42">#REF!</definedName>
    <definedName name="ListFBR" localSheetId="35">#REF!</definedName>
    <definedName name="ListFBR" localSheetId="36">#REF!</definedName>
    <definedName name="ListFBR" localSheetId="43">#REF!</definedName>
    <definedName name="ListFBR" localSheetId="37">#REF!</definedName>
    <definedName name="ListFBR">#REF!</definedName>
    <definedName name="_xlnm.Print_Area" localSheetId="12">'4.1.1 ข้อมูลการใช้อาคาร_66'!$A$1:$K$26</definedName>
    <definedName name="_xlnm.Print_Area" localSheetId="63">'6.3.1 ข้อมูลการใช้อาคาร_67'!$A$1:$K$24</definedName>
    <definedName name="_xlnm.Print_Area" localSheetId="65">'6.3.2) ไฟฟ้าปี 67'!$A$1:$L$29</definedName>
    <definedName name="_xlnm.Print_Area" localSheetId="66">'6.3.3) เชื้อเพลิง 67'!$A$1:$Q$26</definedName>
    <definedName name="_xlnm.Print_Area" localSheetId="68">'6.3.4) เชื้อเพลิงผลิตไฟฟ้า 67'!$A$1:$J$23</definedName>
    <definedName name="_xlnm.Print_Area" localSheetId="70">'6.3.5) สัดส่วนไฟฟ้า 67'!$A$1:$E$12</definedName>
    <definedName name="_xlnm.Print_Area" localSheetId="71">'6.3.6) สัดส่วนเชื้อเพลิง 67'!$A$1:$N$14</definedName>
    <definedName name="_xlnm.Print_Area" localSheetId="75">'SEC  (โรงพยาบาล) (2)'!$A$1:$R$24</definedName>
    <definedName name="_xlnm.Print_Area" localSheetId="73">'SEC (ทุกกรณี) (2)'!$A$1:$R$25</definedName>
    <definedName name="_xlnm.Print_Area" localSheetId="77">'SEC (โรงแรม) (2)'!$A$1:$R$26</definedName>
    <definedName name="_xlnm.Print_Area" localSheetId="20">'SEC(พื้นที่) 66'!$A$1:$J$25</definedName>
    <definedName name="_xlnm.Print_Area" localSheetId="21">'SEC(โรงพยาบาล) 66'!$A$1:$J$24</definedName>
    <definedName name="_xlnm.Print_Area" localSheetId="22">'SEC(โรงแรม) 66'!$A$1:$J$26</definedName>
    <definedName name="_xlnm.Print_Area" localSheetId="76">'กราฟSEC  (โรงพยาบาล)'!$A$1:$O$17</definedName>
    <definedName name="_xlnm.Print_Area" localSheetId="78">'กราฟSEC  (โรงแรม)'!$A$1:$O$16</definedName>
    <definedName name="_xlnm.Print_Area" localSheetId="74">'กราฟSEC (ทุกกรณี)'!$A$1:$O$15</definedName>
    <definedName name="_xlnm.Print_Area" localSheetId="67">กราฟพลังงาน!$A$1:$N$31</definedName>
    <definedName name="_xlnm.Print_Area" localSheetId="69">กราฟพลังงานผลิตไฟฟ้า!$A$1:$J$15</definedName>
    <definedName name="_xlnm.Print_Area" localSheetId="72">กราฟสัดส่วนการใช้พลังงาน!$A$1:$L$35</definedName>
    <definedName name="_xlnm.Print_Area" localSheetId="87">การเผยแพร่!$A$1:$I$37</definedName>
    <definedName name="_xlnm.Print_Area" localSheetId="13">ข้อมูลการใช้อาคารรายเดือน_66!$A$1:$H$21</definedName>
    <definedName name="_xlnm.Print_Area" localSheetId="64">ข้อมูลการใช้อาคารรายเดือน_67!$A$1:$H$21</definedName>
    <definedName name="_xlnm.Print_Area" localSheetId="8">ขั้นตอน2!$A$1:$G$19</definedName>
    <definedName name="_xlnm.Print_Area" localSheetId="84">ขั้นตอน8!$A$1:$M$26</definedName>
    <definedName name="_xlnm.Print_Area" localSheetId="47">'ขั้นตอนที่ 6'!$A$1:$F$34</definedName>
    <definedName name="_xlnm.Print_Area" localSheetId="1">คำรับรอง!$A$1:$H$32</definedName>
    <definedName name="_xlnm.Print_Area" localSheetId="16">'เชื้อเพลิง 66'!$A$1:$Q$26</definedName>
    <definedName name="_xlnm.Print_Area" localSheetId="17">'เชื้อเพลิงเพื่อผลิตไฟฟ้า 66'!$A$1:$J$23</definedName>
    <definedName name="_xlnm.Print_Area" localSheetId="0">ปก!$A$1:$I$34</definedName>
    <definedName name="_xlnm.Print_Area" localSheetId="23">เปรียบเทียบข้อมูลอาคาร!$A$1:$D$16</definedName>
    <definedName name="_xlnm.Print_Area" localSheetId="58">'ผลการตรวจสอบ-วิเคราะห์ความร (2'!$A$1:$M$21</definedName>
    <definedName name="_xlnm.Print_Area" localSheetId="55">'ผลการตรวจสอบ-วิเคราะห์ความร้อน'!$A$1:$M$21</definedName>
    <definedName name="_xlnm.Print_Area" localSheetId="49">'ผลการตรวจสอบ-วิเคราะห์ไฟฟ้า'!$A$1:$K$21</definedName>
    <definedName name="_xlnm.Print_Area" localSheetId="52">'ผลการตรวจสอบ-วิเคราะห์ไฟฟ้า (2'!$A$1:$K$21</definedName>
    <definedName name="_xlnm.Print_Area" localSheetId="62">ผลการติดตามแผนกิจกรรม!$A$1:$G$36</definedName>
    <definedName name="_xlnm.Print_Area" localSheetId="61">ผลการติดตามแผนฝีกอบรม!$A$1:$H$37</definedName>
    <definedName name="_xlnm.Print_Area" localSheetId="81">'ผลตรวจประเมิน-1'!$A$1:$G$23</definedName>
    <definedName name="_xlnm.Print_Area" localSheetId="83">'ผลตรวจประเมิน-3'!$A$1:$G$20</definedName>
    <definedName name="_xlnm.Print_Area" localSheetId="48">ผลมาตรการปี67!$A$1:$I$20</definedName>
    <definedName name="_xlnm.Print_Area" localSheetId="80">เพิ่มเติมเผยแพร่ผู้ตรวจประเมินฯ!$A$1:$J$37</definedName>
    <definedName name="_xlnm.Print_Area" localSheetId="45">เพิ่มเติมเผยแพร่ฝึกอบรม!$A$1:$I$33</definedName>
    <definedName name="_xlnm.Print_Area" localSheetId="46">'เพิ่มเติมเผยแพร่ฝึกอบรม (2)'!$A$1:$I$20</definedName>
    <definedName name="_xlnm.Print_Area" localSheetId="15">'ไฟฟ้าปี 66'!$A$1:$L$29</definedName>
    <definedName name="_xlnm.Print_Area" localSheetId="89">'ภาคผนวก ก.'!$A$1:$G$14</definedName>
    <definedName name="_xlnm.Print_Area" localSheetId="91">'ภาคผนวก ข'!$A$1:$G$14</definedName>
    <definedName name="_xlnm.Print_Area" localSheetId="56">'ภาพ+คำนวณผลความร้อน'!$A$1:$H$27</definedName>
    <definedName name="_xlnm.Print_Area" localSheetId="59">'ภาพ+คำนวณผลความร้อน (2)'!$A$1:$H$27</definedName>
    <definedName name="_xlnm.Print_Area" localSheetId="50">'ภาพ+คำนวณผลไฟฟ้า1'!$A$1:$H$27</definedName>
    <definedName name="_xlnm.Print_Area" localSheetId="53">'ภาพ+คำนวณผลไฟฟ้า1 (2)'!$A$1:$H$27</definedName>
    <definedName name="_xlnm.Print_Area" localSheetId="39">'มาตรการความร้อน1-2'!$A$1:$H$25</definedName>
    <definedName name="_xlnm.Print_Area" localSheetId="42">'มาตรการความร้อน1-2 (2)'!$A$1:$H$25</definedName>
    <definedName name="_xlnm.Print_Area" localSheetId="32">'มาตรการไฟฟ้า1-1'!$A$1:$M$28</definedName>
    <definedName name="_xlnm.Print_Area" localSheetId="35">'มาตรการไฟฟ้า1-1 (2)'!$A$1:$M$28</definedName>
    <definedName name="_xlnm.Print_Area" localSheetId="33">'มาตรการไฟฟ้า1-2'!$A$1:$H$25</definedName>
    <definedName name="_xlnm.Print_Area" localSheetId="36">'มาตรการไฟฟ้า1-2 (2)'!$A$1:$H$25</definedName>
    <definedName name="_xlnm.Print_Area" localSheetId="29">มาตรการและเป้าหมาย!$A$1:$N$23</definedName>
    <definedName name="_xlnm.Print_Area" localSheetId="6">วิธีการเผยแพร่!$A$1:$J$26</definedName>
    <definedName name="_xlnm.Print_Area" localSheetId="19">'สัดส่วนเชื้อเพลิง 66'!$A$1:$N$14</definedName>
    <definedName name="_xlnm.Print_Area" localSheetId="18">'สัดส่วนไฟฟ้า 66'!$A$1:$E$12</definedName>
    <definedName name="_xlnm.Print_Area" localSheetId="2">สารบัญ!$A$1:$J$21</definedName>
    <definedName name="_xlnm.Print_Area" localSheetId="14">หม้อแปลงปัจจุบัน!$A$1:$L$18</definedName>
    <definedName name="_xlnm.Print_Area" localSheetId="85">เอกสารบันทึกวาระการประชุม!$A$1:$I$41</definedName>
    <definedName name="_xlnm.Print_Area" localSheetId="7">เอกสารเผยแพร่!$A$1:$I$16</definedName>
    <definedName name="_xlnm.Print_Area" localSheetId="10">เอกสารเผยแพร่นโยบาย!$A$1:$J$34</definedName>
    <definedName name="qac">[2]EE!$A$2</definedName>
    <definedName name="sdsd" localSheetId="63">#REF!</definedName>
    <definedName name="sdsd" localSheetId="65">#REF!</definedName>
    <definedName name="sdsd" localSheetId="66">#REF!</definedName>
    <definedName name="sdsd" localSheetId="68">#REF!</definedName>
    <definedName name="sdsd" localSheetId="70">#REF!</definedName>
    <definedName name="sdsd" localSheetId="71">#REF!</definedName>
    <definedName name="sdsd" localSheetId="75">#REF!</definedName>
    <definedName name="sdsd" localSheetId="73">#REF!</definedName>
    <definedName name="sdsd" localSheetId="77">#REF!</definedName>
    <definedName name="sdsd" localSheetId="57">#REF!</definedName>
    <definedName name="sdsd" localSheetId="60">#REF!</definedName>
    <definedName name="sdsd" localSheetId="54">#REF!</definedName>
    <definedName name="sdsd" localSheetId="13">#REF!</definedName>
    <definedName name="sdsd" localSheetId="58">#REF!</definedName>
    <definedName name="sdsd" localSheetId="52">#REF!</definedName>
    <definedName name="sdsd" localSheetId="59">#REF!</definedName>
    <definedName name="sdsd" localSheetId="53">#REF!</definedName>
    <definedName name="sdsd" localSheetId="41">#REF!</definedName>
    <definedName name="sdsd" localSheetId="42">#REF!</definedName>
    <definedName name="sdsd" localSheetId="35">#REF!</definedName>
    <definedName name="sdsd" localSheetId="36">#REF!</definedName>
    <definedName name="sdsd" localSheetId="43">#REF!</definedName>
    <definedName name="sdsd" localSheetId="37">#REF!</definedName>
    <definedName name="sdsd">#REF!</definedName>
    <definedName name="ss">[3]fas!$B$2:$B$167</definedName>
    <definedName name="tbl_Factory" localSheetId="63">#REF!</definedName>
    <definedName name="tbl_Factory" localSheetId="65">#REF!</definedName>
    <definedName name="tbl_Factory" localSheetId="66">#REF!</definedName>
    <definedName name="tbl_Factory" localSheetId="68">#REF!</definedName>
    <definedName name="tbl_Factory" localSheetId="70">#REF!</definedName>
    <definedName name="tbl_Factory" localSheetId="71">#REF!</definedName>
    <definedName name="tbl_Factory" localSheetId="75">#REF!</definedName>
    <definedName name="tbl_Factory" localSheetId="73">#REF!</definedName>
    <definedName name="tbl_Factory" localSheetId="77">#REF!</definedName>
    <definedName name="tbl_Factory" localSheetId="57">#REF!</definedName>
    <definedName name="tbl_Factory" localSheetId="60">#REF!</definedName>
    <definedName name="tbl_Factory" localSheetId="54">#REF!</definedName>
    <definedName name="tbl_Factory" localSheetId="13">#REF!</definedName>
    <definedName name="tbl_Factory" localSheetId="58">#REF!</definedName>
    <definedName name="tbl_Factory" localSheetId="52">#REF!</definedName>
    <definedName name="tbl_Factory" localSheetId="59">#REF!</definedName>
    <definedName name="tbl_Factory" localSheetId="53">#REF!</definedName>
    <definedName name="tbl_Factory" localSheetId="41">#REF!</definedName>
    <definedName name="tbl_Factory" localSheetId="42">#REF!</definedName>
    <definedName name="tbl_Factory" localSheetId="35">#REF!</definedName>
    <definedName name="tbl_Factory" localSheetId="36">#REF!</definedName>
    <definedName name="tbl_Factory" localSheetId="43">#REF!</definedName>
    <definedName name="tbl_Factory" localSheetId="37">#REF!</definedName>
    <definedName name="tbl_Factory">#REF!</definedName>
    <definedName name="tbl_FactoryResult" localSheetId="63">#REF!</definedName>
    <definedName name="tbl_FactoryResult" localSheetId="65">#REF!</definedName>
    <definedName name="tbl_FactoryResult" localSheetId="66">#REF!</definedName>
    <definedName name="tbl_FactoryResult" localSheetId="68">#REF!</definedName>
    <definedName name="tbl_FactoryResult" localSheetId="70">#REF!</definedName>
    <definedName name="tbl_FactoryResult" localSheetId="71">#REF!</definedName>
    <definedName name="tbl_FactoryResult" localSheetId="75">#REF!</definedName>
    <definedName name="tbl_FactoryResult" localSheetId="73">#REF!</definedName>
    <definedName name="tbl_FactoryResult" localSheetId="77">#REF!</definedName>
    <definedName name="tbl_FactoryResult" localSheetId="57">#REF!</definedName>
    <definedName name="tbl_FactoryResult" localSheetId="60">#REF!</definedName>
    <definedName name="tbl_FactoryResult" localSheetId="54">#REF!</definedName>
    <definedName name="tbl_FactoryResult" localSheetId="13">#REF!</definedName>
    <definedName name="tbl_FactoryResult" localSheetId="58">#REF!</definedName>
    <definedName name="tbl_FactoryResult" localSheetId="52">#REF!</definedName>
    <definedName name="tbl_FactoryResult" localSheetId="59">#REF!</definedName>
    <definedName name="tbl_FactoryResult" localSheetId="53">#REF!</definedName>
    <definedName name="tbl_FactoryResult" localSheetId="41">#REF!</definedName>
    <definedName name="tbl_FactoryResult" localSheetId="42">#REF!</definedName>
    <definedName name="tbl_FactoryResult" localSheetId="35">#REF!</definedName>
    <definedName name="tbl_FactoryResult" localSheetId="36">#REF!</definedName>
    <definedName name="tbl_FactoryResult" localSheetId="43">#REF!</definedName>
    <definedName name="tbl_FactoryResult" localSheetId="37">#REF!</definedName>
    <definedName name="tbl_FactoryResult">#REF!</definedName>
    <definedName name="wrn.sheet2." localSheetId="57" hidden="1">{#N/A,#N/A,FALSE,"Sheet2"}</definedName>
    <definedName name="wrn.sheet2." localSheetId="60" hidden="1">{#N/A,#N/A,FALSE,"Sheet2"}</definedName>
    <definedName name="wrn.sheet2." hidden="1">{#N/A,#N/A,FALSE,"Sheet2"}</definedName>
    <definedName name="ค่าความร้อน" localSheetId="63">#REF!</definedName>
    <definedName name="ค่าความร้อน" localSheetId="65">#REF!</definedName>
    <definedName name="ค่าความร้อน" localSheetId="66">#REF!</definedName>
    <definedName name="ค่าความร้อน" localSheetId="68">#REF!</definedName>
    <definedName name="ค่าความร้อน" localSheetId="70">#REF!</definedName>
    <definedName name="ค่าความร้อน" localSheetId="71">#REF!</definedName>
    <definedName name="ค่าความร้อน" localSheetId="75">#REF!</definedName>
    <definedName name="ค่าความร้อน" localSheetId="73">#REF!</definedName>
    <definedName name="ค่าความร้อน" localSheetId="77">#REF!</definedName>
    <definedName name="ค่าความร้อน" localSheetId="57">#REF!</definedName>
    <definedName name="ค่าความร้อน" localSheetId="60">#REF!</definedName>
    <definedName name="ค่าความร้อน" localSheetId="54">#REF!</definedName>
    <definedName name="ค่าความร้อน" localSheetId="13">#REF!</definedName>
    <definedName name="ค่าความร้อน" localSheetId="58">#REF!</definedName>
    <definedName name="ค่าความร้อน" localSheetId="52">#REF!</definedName>
    <definedName name="ค่าความร้อน" localSheetId="59">#REF!</definedName>
    <definedName name="ค่าความร้อน" localSheetId="53">#REF!</definedName>
    <definedName name="ค่าความร้อน" localSheetId="41">#REF!</definedName>
    <definedName name="ค่าความร้อน" localSheetId="42">#REF!</definedName>
    <definedName name="ค่าความร้อน" localSheetId="35">#REF!</definedName>
    <definedName name="ค่าความร้อน" localSheetId="36">#REF!</definedName>
    <definedName name="ค่าความร้อน" localSheetId="43">#REF!</definedName>
    <definedName name="ค่าความร้อน" localSheetId="37">#REF!</definedName>
    <definedName name="ค่าความร้อน">#REF!</definedName>
    <definedName name="เชื้อเพลิง" localSheetId="63">#REF!</definedName>
    <definedName name="เชื้อเพลิง" localSheetId="65">#REF!</definedName>
    <definedName name="เชื้อเพลิง" localSheetId="66">#REF!</definedName>
    <definedName name="เชื้อเพลิง" localSheetId="68">#REF!</definedName>
    <definedName name="เชื้อเพลิง" localSheetId="70">#REF!</definedName>
    <definedName name="เชื้อเพลิง" localSheetId="71">#REF!</definedName>
    <definedName name="เชื้อเพลิง" localSheetId="75">#REF!</definedName>
    <definedName name="เชื้อเพลิง" localSheetId="73">#REF!</definedName>
    <definedName name="เชื้อเพลิง" localSheetId="77">#REF!</definedName>
    <definedName name="เชื้อเพลิง" localSheetId="57">#REF!</definedName>
    <definedName name="เชื้อเพลิง" localSheetId="60">#REF!</definedName>
    <definedName name="เชื้อเพลิง" localSheetId="54">#REF!</definedName>
    <definedName name="เชื้อเพลิง" localSheetId="13">#REF!</definedName>
    <definedName name="เชื้อเพลิง" localSheetId="58">#REF!</definedName>
    <definedName name="เชื้อเพลิง" localSheetId="52">#REF!</definedName>
    <definedName name="เชื้อเพลิง" localSheetId="59">#REF!</definedName>
    <definedName name="เชื้อเพลิง" localSheetId="53">#REF!</definedName>
    <definedName name="เชื้อเพลิง" localSheetId="41">#REF!</definedName>
    <definedName name="เชื้อเพลิง" localSheetId="42">#REF!</definedName>
    <definedName name="เชื้อเพลิง" localSheetId="35">#REF!</definedName>
    <definedName name="เชื้อเพลิง" localSheetId="36">#REF!</definedName>
    <definedName name="เชื้อเพลิง" localSheetId="43">#REF!</definedName>
    <definedName name="เชื้อเพลิง" localSheetId="37">#REF!</definedName>
    <definedName name="เชื้อเพลิง">#REF!</definedName>
    <definedName name="ดฟแ2">[2]EE!$A$2</definedName>
    <definedName name="ตาราง_การจัดทำรายงาน_Feedback_Report_รอบ_ปี_51_53_หน้าที่ของผู้ที่เกี่ยวข้อง" localSheetId="63">#REF!</definedName>
    <definedName name="ตาราง_การจัดทำรายงาน_Feedback_Report_รอบ_ปี_51_53_หน้าที่ของผู้ที่เกี่ยวข้อง" localSheetId="65">#REF!</definedName>
    <definedName name="ตาราง_การจัดทำรายงาน_Feedback_Report_รอบ_ปี_51_53_หน้าที่ของผู้ที่เกี่ยวข้อง" localSheetId="66">#REF!</definedName>
    <definedName name="ตาราง_การจัดทำรายงาน_Feedback_Report_รอบ_ปี_51_53_หน้าที่ของผู้ที่เกี่ยวข้อง" localSheetId="68">#REF!</definedName>
    <definedName name="ตาราง_การจัดทำรายงาน_Feedback_Report_รอบ_ปี_51_53_หน้าที่ของผู้ที่เกี่ยวข้อง" localSheetId="70">#REF!</definedName>
    <definedName name="ตาราง_การจัดทำรายงาน_Feedback_Report_รอบ_ปี_51_53_หน้าที่ของผู้ที่เกี่ยวข้อง" localSheetId="71">#REF!</definedName>
    <definedName name="ตาราง_การจัดทำรายงาน_Feedback_Report_รอบ_ปี_51_53_หน้าที่ของผู้ที่เกี่ยวข้อง" localSheetId="75">#REF!</definedName>
    <definedName name="ตาราง_การจัดทำรายงาน_Feedback_Report_รอบ_ปี_51_53_หน้าที่ของผู้ที่เกี่ยวข้อง" localSheetId="73">#REF!</definedName>
    <definedName name="ตาราง_การจัดทำรายงาน_Feedback_Report_รอบ_ปี_51_53_หน้าที่ของผู้ที่เกี่ยวข้อง" localSheetId="77">#REF!</definedName>
    <definedName name="ตาราง_การจัดทำรายงาน_Feedback_Report_รอบ_ปี_51_53_หน้าที่ของผู้ที่เกี่ยวข้อง" localSheetId="57">#REF!</definedName>
    <definedName name="ตาราง_การจัดทำรายงาน_Feedback_Report_รอบ_ปี_51_53_หน้าที่ของผู้ที่เกี่ยวข้อง" localSheetId="60">#REF!</definedName>
    <definedName name="ตาราง_การจัดทำรายงาน_Feedback_Report_รอบ_ปี_51_53_หน้าที่ของผู้ที่เกี่ยวข้อง" localSheetId="54">#REF!</definedName>
    <definedName name="ตาราง_การจัดทำรายงาน_Feedback_Report_รอบ_ปี_51_53_หน้าที่ของผู้ที่เกี่ยวข้อง" localSheetId="13">#REF!</definedName>
    <definedName name="ตาราง_การจัดทำรายงาน_Feedback_Report_รอบ_ปี_51_53_หน้าที่ของผู้ที่เกี่ยวข้อง" localSheetId="58">#REF!</definedName>
    <definedName name="ตาราง_การจัดทำรายงาน_Feedback_Report_รอบ_ปี_51_53_หน้าที่ของผู้ที่เกี่ยวข้อง" localSheetId="52">#REF!</definedName>
    <definedName name="ตาราง_การจัดทำรายงาน_Feedback_Report_รอบ_ปี_51_53_หน้าที่ของผู้ที่เกี่ยวข้อง" localSheetId="59">#REF!</definedName>
    <definedName name="ตาราง_การจัดทำรายงาน_Feedback_Report_รอบ_ปี_51_53_หน้าที่ของผู้ที่เกี่ยวข้อง" localSheetId="53">#REF!</definedName>
    <definedName name="ตาราง_การจัดทำรายงาน_Feedback_Report_รอบ_ปี_51_53_หน้าที่ของผู้ที่เกี่ยวข้อง" localSheetId="41">#REF!</definedName>
    <definedName name="ตาราง_การจัดทำรายงาน_Feedback_Report_รอบ_ปี_51_53_หน้าที่ของผู้ที่เกี่ยวข้อง" localSheetId="42">#REF!</definedName>
    <definedName name="ตาราง_การจัดทำรายงาน_Feedback_Report_รอบ_ปี_51_53_หน้าที่ของผู้ที่เกี่ยวข้อง" localSheetId="35">#REF!</definedName>
    <definedName name="ตาราง_การจัดทำรายงาน_Feedback_Report_รอบ_ปี_51_53_หน้าที่ของผู้ที่เกี่ยวข้อง" localSheetId="36">#REF!</definedName>
    <definedName name="ตาราง_การจัดทำรายงาน_Feedback_Report_รอบ_ปี_51_53_หน้าที่ของผู้ที่เกี่ยวข้อง" localSheetId="43">#REF!</definedName>
    <definedName name="ตาราง_การจัดทำรายงาน_Feedback_Report_รอบ_ปี_51_53_หน้าที่ของผู้ที่เกี่ยวข้อง" localSheetId="37">#REF!</definedName>
    <definedName name="ตาราง_การจัดทำรายงาน_Feedback_Report_รอบ_ปี_51_53_หน้าที่ของผู้ที่เกี่ยวข้อง">#REF!</definedName>
    <definedName name="แฟด">[2]EE!$A$2</definedName>
    <definedName name="สถาพข้อมูล" localSheetId="63">#REF!</definedName>
    <definedName name="สถาพข้อมูล" localSheetId="65">#REF!</definedName>
    <definedName name="สถาพข้อมูล" localSheetId="66">#REF!</definedName>
    <definedName name="สถาพข้อมูล" localSheetId="68">#REF!</definedName>
    <definedName name="สถาพข้อมูล" localSheetId="70">#REF!</definedName>
    <definedName name="สถาพข้อมูล" localSheetId="71">#REF!</definedName>
    <definedName name="สถาพข้อมูล" localSheetId="75">#REF!</definedName>
    <definedName name="สถาพข้อมูล" localSheetId="73">#REF!</definedName>
    <definedName name="สถาพข้อมูล" localSheetId="77">#REF!</definedName>
    <definedName name="สถาพข้อมูล" localSheetId="57">#REF!</definedName>
    <definedName name="สถาพข้อมูล" localSheetId="60">#REF!</definedName>
    <definedName name="สถาพข้อมูล" localSheetId="54">#REF!</definedName>
    <definedName name="สถาพข้อมูล" localSheetId="13">#REF!</definedName>
    <definedName name="สถาพข้อมูล" localSheetId="58">#REF!</definedName>
    <definedName name="สถาพข้อมูล" localSheetId="52">#REF!</definedName>
    <definedName name="สถาพข้อมูล" localSheetId="59">#REF!</definedName>
    <definedName name="สถาพข้อมูล" localSheetId="53">#REF!</definedName>
    <definedName name="สถาพข้อมูล" localSheetId="41">#REF!</definedName>
    <definedName name="สถาพข้อมูล" localSheetId="42">#REF!</definedName>
    <definedName name="สถาพข้อมูล" localSheetId="35">#REF!</definedName>
    <definedName name="สถาพข้อมูล" localSheetId="36">#REF!</definedName>
    <definedName name="สถาพข้อมูล" localSheetId="43">#REF!</definedName>
    <definedName name="สถาพข้อมูล" localSheetId="37">#REF!</definedName>
    <definedName name="สถาพข้อมูล">#REF!</definedName>
  </definedNames>
  <calcPr calcId="191029"/>
</workbook>
</file>

<file path=xl/calcChain.xml><?xml version="1.0" encoding="utf-8"?>
<calcChain xmlns="http://schemas.openxmlformats.org/spreadsheetml/2006/main">
  <c r="F6" i="4" l="1"/>
  <c r="F5" i="4"/>
  <c r="E3" i="65" s="1"/>
  <c r="F4" i="4"/>
  <c r="N8" i="146"/>
  <c r="N9" i="146"/>
  <c r="N10" i="146"/>
  <c r="N11" i="146"/>
  <c r="N12" i="146"/>
  <c r="N13" i="146"/>
  <c r="N14" i="146"/>
  <c r="N15" i="146"/>
  <c r="N16" i="146"/>
  <c r="N17" i="146"/>
  <c r="N18" i="146"/>
  <c r="N19" i="146"/>
  <c r="I21" i="38"/>
  <c r="H21" i="38"/>
  <c r="G21" i="38"/>
  <c r="F21" i="38"/>
  <c r="E21" i="38"/>
  <c r="L19" i="38"/>
  <c r="K19" i="38"/>
  <c r="J19" i="38"/>
  <c r="L18" i="38"/>
  <c r="K18" i="38"/>
  <c r="J18" i="38"/>
  <c r="L17" i="38"/>
  <c r="K17" i="38"/>
  <c r="J17" i="38"/>
  <c r="L16" i="38"/>
  <c r="K16" i="38"/>
  <c r="J16" i="38"/>
  <c r="L15" i="38"/>
  <c r="K15" i="38"/>
  <c r="J15" i="38"/>
  <c r="L14" i="38"/>
  <c r="K14" i="38"/>
  <c r="J14" i="38"/>
  <c r="L13" i="38"/>
  <c r="K13" i="38"/>
  <c r="J13" i="38"/>
  <c r="L12" i="38"/>
  <c r="K12" i="38"/>
  <c r="J12" i="38"/>
  <c r="L11" i="38"/>
  <c r="K11" i="38"/>
  <c r="J11" i="38"/>
  <c r="L10" i="38"/>
  <c r="K10" i="38"/>
  <c r="J10" i="38"/>
  <c r="L9" i="38"/>
  <c r="K9" i="38"/>
  <c r="J9" i="38"/>
  <c r="L8" i="38"/>
  <c r="L21" i="38" s="1"/>
  <c r="C21" i="19" s="1"/>
  <c r="K8" i="38"/>
  <c r="K21" i="38" s="1"/>
  <c r="J8" i="38"/>
  <c r="J21" i="38" s="1"/>
  <c r="C21" i="92"/>
  <c r="C21" i="91"/>
  <c r="M17" i="161"/>
  <c r="L19" i="161" s="1"/>
  <c r="L17" i="161"/>
  <c r="K17" i="161"/>
  <c r="M17" i="64"/>
  <c r="L19" i="64" s="1"/>
  <c r="L17" i="64"/>
  <c r="K17" i="64"/>
  <c r="M16" i="158"/>
  <c r="L16" i="158"/>
  <c r="G12" i="164" s="1"/>
  <c r="K16" i="158"/>
  <c r="F12" i="164" s="1"/>
  <c r="M16" i="63"/>
  <c r="K16" i="63"/>
  <c r="H12" i="164"/>
  <c r="D12" i="164"/>
  <c r="B4" i="168"/>
  <c r="B3" i="168"/>
  <c r="B4" i="165"/>
  <c r="B3" i="165"/>
  <c r="L18" i="158"/>
  <c r="K19" i="140"/>
  <c r="K18" i="140"/>
  <c r="K17" i="140"/>
  <c r="K16" i="140"/>
  <c r="K15" i="140"/>
  <c r="K14" i="140"/>
  <c r="K13" i="140"/>
  <c r="K12" i="140"/>
  <c r="K11" i="140"/>
  <c r="K10" i="140"/>
  <c r="K9" i="140"/>
  <c r="K8" i="140"/>
  <c r="K21" i="140" s="1"/>
  <c r="B19" i="147"/>
  <c r="B18" i="147"/>
  <c r="B17" i="147"/>
  <c r="B16" i="147"/>
  <c r="B15" i="147"/>
  <c r="B14" i="147"/>
  <c r="B13" i="147"/>
  <c r="B12" i="147"/>
  <c r="B11" i="147"/>
  <c r="B10" i="147"/>
  <c r="B9" i="147"/>
  <c r="B8" i="147"/>
  <c r="B21" i="147" s="1"/>
  <c r="K19" i="147"/>
  <c r="K18" i="147"/>
  <c r="K17" i="147"/>
  <c r="K16" i="147"/>
  <c r="K15" i="147"/>
  <c r="K14" i="147"/>
  <c r="K13" i="147"/>
  <c r="K12" i="147"/>
  <c r="K11" i="147"/>
  <c r="K10" i="147"/>
  <c r="K9" i="147"/>
  <c r="K8" i="147"/>
  <c r="K19" i="146"/>
  <c r="O19" i="146" s="1"/>
  <c r="K18" i="146"/>
  <c r="K17" i="146"/>
  <c r="K16" i="146"/>
  <c r="K15" i="146"/>
  <c r="K14" i="146"/>
  <c r="K13" i="146"/>
  <c r="K12" i="146"/>
  <c r="K11" i="146"/>
  <c r="K10" i="146"/>
  <c r="K9" i="146"/>
  <c r="K8" i="146"/>
  <c r="O22" i="141"/>
  <c r="O21" i="141"/>
  <c r="Q21" i="141" s="1"/>
  <c r="O19" i="141"/>
  <c r="O18" i="141"/>
  <c r="O17" i="141"/>
  <c r="O16" i="141"/>
  <c r="Q16" i="141"/>
  <c r="O15" i="141"/>
  <c r="R14" i="141" s="1"/>
  <c r="O14" i="141"/>
  <c r="Q14" i="141" s="1"/>
  <c r="S14" i="141" s="1"/>
  <c r="O13" i="141"/>
  <c r="S12" i="141" s="1"/>
  <c r="O12" i="141"/>
  <c r="Q12" i="141" s="1"/>
  <c r="O11" i="141"/>
  <c r="O10" i="141"/>
  <c r="R10" i="141" s="1"/>
  <c r="Q10" i="141"/>
  <c r="S10" i="141" s="1"/>
  <c r="O9" i="141"/>
  <c r="O8" i="141"/>
  <c r="Q8" i="141"/>
  <c r="Q20" i="141" s="1"/>
  <c r="Q24" i="141" s="1"/>
  <c r="R5" i="149" s="1"/>
  <c r="R6" i="149" s="1"/>
  <c r="O7" i="141"/>
  <c r="AG6" i="141"/>
  <c r="N20" i="145" s="1"/>
  <c r="AF6" i="141"/>
  <c r="N19" i="145" s="1"/>
  <c r="AE6" i="141"/>
  <c r="N18" i="145" s="1"/>
  <c r="AD6" i="141"/>
  <c r="N17" i="145" s="1"/>
  <c r="AC6" i="141"/>
  <c r="N16" i="145" s="1"/>
  <c r="AB6" i="141"/>
  <c r="N15" i="145" s="1"/>
  <c r="AA6" i="141"/>
  <c r="N14" i="145" s="1"/>
  <c r="Z6" i="141"/>
  <c r="N13" i="145" s="1"/>
  <c r="Y6" i="141"/>
  <c r="N12" i="145" s="1"/>
  <c r="X6" i="141"/>
  <c r="N11" i="145" s="1"/>
  <c r="W6" i="141"/>
  <c r="N10" i="145" s="1"/>
  <c r="V6" i="141"/>
  <c r="N9" i="145" s="1"/>
  <c r="O6" i="141"/>
  <c r="Q6" i="141" s="1"/>
  <c r="I21" i="140"/>
  <c r="H21" i="140"/>
  <c r="G21" i="140"/>
  <c r="F21" i="140"/>
  <c r="E21" i="140"/>
  <c r="I20" i="140"/>
  <c r="H20" i="140"/>
  <c r="G20" i="140"/>
  <c r="F20" i="140"/>
  <c r="B11" i="143" s="1"/>
  <c r="E20" i="140"/>
  <c r="L19" i="140"/>
  <c r="J19" i="140"/>
  <c r="L18" i="140"/>
  <c r="J18" i="140"/>
  <c r="L17" i="140"/>
  <c r="J17" i="140"/>
  <c r="L16" i="140"/>
  <c r="J16" i="140"/>
  <c r="L15" i="140"/>
  <c r="J15" i="140"/>
  <c r="L14" i="140"/>
  <c r="J14" i="140"/>
  <c r="L13" i="140"/>
  <c r="J13" i="140"/>
  <c r="L12" i="140"/>
  <c r="J12" i="140"/>
  <c r="L11" i="140"/>
  <c r="J11" i="140"/>
  <c r="L10" i="140"/>
  <c r="J10" i="140"/>
  <c r="L9" i="140"/>
  <c r="J9" i="140"/>
  <c r="O8" i="140"/>
  <c r="L8" i="140"/>
  <c r="J8" i="140"/>
  <c r="D12" i="27"/>
  <c r="G12" i="27"/>
  <c r="F12" i="27"/>
  <c r="D11" i="127"/>
  <c r="D9" i="127"/>
  <c r="D7" i="127"/>
  <c r="D5" i="127"/>
  <c r="B19" i="92"/>
  <c r="B18" i="92"/>
  <c r="B17" i="92"/>
  <c r="B16" i="92"/>
  <c r="B15" i="92"/>
  <c r="B14" i="92"/>
  <c r="B13" i="92"/>
  <c r="B12" i="92"/>
  <c r="B11" i="92"/>
  <c r="B10" i="92"/>
  <c r="B9" i="92"/>
  <c r="B8" i="92"/>
  <c r="B19" i="91"/>
  <c r="B19" i="146"/>
  <c r="B18" i="91"/>
  <c r="B17" i="91"/>
  <c r="B17" i="146" s="1"/>
  <c r="B16" i="91"/>
  <c r="B16" i="146"/>
  <c r="B15" i="91"/>
  <c r="B14" i="91"/>
  <c r="B13" i="91"/>
  <c r="B12" i="91"/>
  <c r="B12" i="146" s="1"/>
  <c r="B11" i="91"/>
  <c r="B11" i="146" s="1"/>
  <c r="B21" i="146" s="1"/>
  <c r="B10" i="91"/>
  <c r="B9" i="91"/>
  <c r="B9" i="146" s="1"/>
  <c r="B8" i="91"/>
  <c r="B8" i="146" s="1"/>
  <c r="H20" i="38"/>
  <c r="L16" i="63"/>
  <c r="F7" i="19"/>
  <c r="N25" i="155"/>
  <c r="M25" i="155"/>
  <c r="L25" i="155"/>
  <c r="K25" i="155"/>
  <c r="J25" i="155"/>
  <c r="N22" i="155"/>
  <c r="O22" i="155" s="1"/>
  <c r="M22" i="155"/>
  <c r="L22" i="155"/>
  <c r="K22" i="155"/>
  <c r="J22" i="155"/>
  <c r="N19" i="155"/>
  <c r="K19" i="155"/>
  <c r="L19" i="155"/>
  <c r="O19" i="155" s="1"/>
  <c r="M19" i="155"/>
  <c r="J19" i="155"/>
  <c r="F15" i="155"/>
  <c r="N15" i="155"/>
  <c r="O15" i="155" s="1"/>
  <c r="M15" i="155"/>
  <c r="H15" i="155"/>
  <c r="G15" i="155"/>
  <c r="N12" i="155"/>
  <c r="M12" i="155"/>
  <c r="H12" i="155"/>
  <c r="G12" i="155"/>
  <c r="F12" i="155"/>
  <c r="N9" i="155"/>
  <c r="O9" i="155" s="1"/>
  <c r="M9" i="155"/>
  <c r="G9" i="155"/>
  <c r="H9" i="155"/>
  <c r="F9" i="155"/>
  <c r="M7" i="19"/>
  <c r="M12" i="19" s="1"/>
  <c r="E7" i="19"/>
  <c r="E12" i="19" s="1"/>
  <c r="N9" i="147"/>
  <c r="N10" i="147"/>
  <c r="N11" i="147"/>
  <c r="N12" i="147"/>
  <c r="N13" i="147"/>
  <c r="N14" i="147"/>
  <c r="N20" i="147" s="1"/>
  <c r="N15" i="147"/>
  <c r="N16" i="147"/>
  <c r="N17" i="147"/>
  <c r="N18" i="147"/>
  <c r="N19" i="147"/>
  <c r="N8" i="147"/>
  <c r="L9" i="147"/>
  <c r="L10" i="147"/>
  <c r="L11" i="147"/>
  <c r="L12" i="147"/>
  <c r="O12" i="147" s="1"/>
  <c r="L13" i="147"/>
  <c r="L14" i="147"/>
  <c r="L15" i="147"/>
  <c r="O15" i="147" s="1"/>
  <c r="L16" i="147"/>
  <c r="L17" i="147"/>
  <c r="L18" i="147"/>
  <c r="O18" i="147" s="1"/>
  <c r="L19" i="147"/>
  <c r="O19" i="147" s="1"/>
  <c r="L8" i="147"/>
  <c r="L9" i="146"/>
  <c r="L10" i="146"/>
  <c r="L11" i="146"/>
  <c r="O11" i="146"/>
  <c r="L12" i="146"/>
  <c r="L13" i="146"/>
  <c r="L14" i="146"/>
  <c r="L15" i="146"/>
  <c r="L16" i="146"/>
  <c r="O16" i="146" s="1"/>
  <c r="L17" i="146"/>
  <c r="O17" i="146" s="1"/>
  <c r="L18" i="146"/>
  <c r="O18" i="146" s="1"/>
  <c r="L19" i="146"/>
  <c r="L8" i="146"/>
  <c r="L21" i="146" s="1"/>
  <c r="B10" i="146"/>
  <c r="B13" i="146"/>
  <c r="B14" i="146"/>
  <c r="B15" i="146"/>
  <c r="B18" i="146"/>
  <c r="K7" i="45"/>
  <c r="K8" i="45"/>
  <c r="K9" i="45"/>
  <c r="K10" i="45"/>
  <c r="K11" i="45"/>
  <c r="K12" i="45"/>
  <c r="K13" i="45"/>
  <c r="K14" i="45"/>
  <c r="K15" i="45"/>
  <c r="K16" i="45"/>
  <c r="K17" i="45"/>
  <c r="K18" i="45"/>
  <c r="K19" i="45"/>
  <c r="K6" i="45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6" i="18"/>
  <c r="AG6" i="12"/>
  <c r="E20" i="42" s="1"/>
  <c r="E20" i="145" s="1"/>
  <c r="E20" i="38"/>
  <c r="F21" i="139"/>
  <c r="C21" i="147"/>
  <c r="L10" i="145"/>
  <c r="L22" i="145" s="1"/>
  <c r="L11" i="145"/>
  <c r="L12" i="145"/>
  <c r="L13" i="145"/>
  <c r="L14" i="145"/>
  <c r="L15" i="145"/>
  <c r="L16" i="145"/>
  <c r="L17" i="145"/>
  <c r="L18" i="145"/>
  <c r="L19" i="145"/>
  <c r="L20" i="145"/>
  <c r="L9" i="145"/>
  <c r="J3" i="140"/>
  <c r="F3" i="140"/>
  <c r="C3" i="140"/>
  <c r="V6" i="12"/>
  <c r="E9" i="42"/>
  <c r="E9" i="145" s="1"/>
  <c r="W6" i="12"/>
  <c r="X6" i="12"/>
  <c r="E10" i="91" s="1"/>
  <c r="F10" i="91" s="1"/>
  <c r="Y6" i="12"/>
  <c r="E11" i="91" s="1"/>
  <c r="Z6" i="12"/>
  <c r="E12" i="91" s="1"/>
  <c r="AA6" i="12"/>
  <c r="E14" i="42" s="1"/>
  <c r="E14" i="145" s="1"/>
  <c r="AB6" i="12"/>
  <c r="E15" i="42" s="1"/>
  <c r="E15" i="145" s="1"/>
  <c r="AC6" i="12"/>
  <c r="AD6" i="12"/>
  <c r="E17" i="42" s="1"/>
  <c r="E17" i="145" s="1"/>
  <c r="AE6" i="12"/>
  <c r="E17" i="91" s="1"/>
  <c r="AF6" i="12"/>
  <c r="C10" i="42"/>
  <c r="C11" i="42"/>
  <c r="C12" i="42"/>
  <c r="C13" i="42"/>
  <c r="C13" i="145"/>
  <c r="C14" i="42"/>
  <c r="C15" i="42"/>
  <c r="C16" i="42"/>
  <c r="C16" i="145" s="1"/>
  <c r="C17" i="42"/>
  <c r="C22" i="42" s="1"/>
  <c r="C17" i="145"/>
  <c r="C18" i="42"/>
  <c r="C18" i="145" s="1"/>
  <c r="C19" i="42"/>
  <c r="C19" i="145" s="1"/>
  <c r="C20" i="42"/>
  <c r="C20" i="145"/>
  <c r="C9" i="42"/>
  <c r="C9" i="145" s="1"/>
  <c r="D22" i="40"/>
  <c r="F22" i="40"/>
  <c r="G22" i="40"/>
  <c r="F3" i="38"/>
  <c r="J3" i="38"/>
  <c r="C3" i="38"/>
  <c r="G17" i="10"/>
  <c r="I10" i="5"/>
  <c r="O7" i="148"/>
  <c r="O8" i="148"/>
  <c r="O9" i="148"/>
  <c r="O10" i="148"/>
  <c r="O11" i="148"/>
  <c r="O12" i="148"/>
  <c r="O13" i="148"/>
  <c r="O14" i="148"/>
  <c r="O15" i="148"/>
  <c r="O16" i="148"/>
  <c r="O17" i="148"/>
  <c r="O6" i="148"/>
  <c r="N7" i="148"/>
  <c r="N8" i="148"/>
  <c r="N9" i="148"/>
  <c r="N10" i="148"/>
  <c r="N11" i="148"/>
  <c r="N12" i="148"/>
  <c r="N13" i="148"/>
  <c r="N14" i="148"/>
  <c r="N15" i="148"/>
  <c r="N16" i="148"/>
  <c r="N17" i="148"/>
  <c r="N6" i="148"/>
  <c r="X33" i="149"/>
  <c r="W33" i="149"/>
  <c r="X32" i="149"/>
  <c r="W32" i="149"/>
  <c r="X31" i="149"/>
  <c r="W31" i="149"/>
  <c r="Y21" i="149"/>
  <c r="X21" i="149"/>
  <c r="Y20" i="149"/>
  <c r="X20" i="149"/>
  <c r="Y19" i="149"/>
  <c r="X19" i="149"/>
  <c r="Y18" i="149"/>
  <c r="X18" i="149"/>
  <c r="Y17" i="149"/>
  <c r="X17" i="149"/>
  <c r="Y16" i="149"/>
  <c r="X16" i="149"/>
  <c r="Y15" i="149"/>
  <c r="X15" i="149"/>
  <c r="N12" i="144"/>
  <c r="N11" i="144"/>
  <c r="G10" i="143"/>
  <c r="G9" i="143"/>
  <c r="G8" i="143"/>
  <c r="G7" i="143"/>
  <c r="G11" i="143" s="1"/>
  <c r="G22" i="142"/>
  <c r="F22" i="142"/>
  <c r="D22" i="142"/>
  <c r="N21" i="142"/>
  <c r="N20" i="142"/>
  <c r="N19" i="142"/>
  <c r="N18" i="142"/>
  <c r="N17" i="142"/>
  <c r="N16" i="142"/>
  <c r="N15" i="142"/>
  <c r="N14" i="142"/>
  <c r="N13" i="142"/>
  <c r="N12" i="142"/>
  <c r="N11" i="142"/>
  <c r="N10" i="142"/>
  <c r="R4" i="149"/>
  <c r="H21" i="139"/>
  <c r="G21" i="139"/>
  <c r="J15" i="138"/>
  <c r="H15" i="138"/>
  <c r="D9" i="6" s="1"/>
  <c r="D10" i="6" s="1"/>
  <c r="D11" i="6" s="1"/>
  <c r="G15" i="138"/>
  <c r="C9" i="6" s="1"/>
  <c r="C10" i="6" s="1"/>
  <c r="I14" i="138"/>
  <c r="K14" i="138" s="1"/>
  <c r="I13" i="138"/>
  <c r="K13" i="138" s="1"/>
  <c r="I12" i="138"/>
  <c r="K12" i="138" s="1"/>
  <c r="I11" i="138"/>
  <c r="K11" i="138" s="1"/>
  <c r="I10" i="138"/>
  <c r="B4" i="136"/>
  <c r="B3" i="136"/>
  <c r="B4" i="135"/>
  <c r="B3" i="135"/>
  <c r="N21" i="40"/>
  <c r="N20" i="40"/>
  <c r="N19" i="40"/>
  <c r="N18" i="40"/>
  <c r="N17" i="40"/>
  <c r="N16" i="40"/>
  <c r="N15" i="40"/>
  <c r="N14" i="40"/>
  <c r="N13" i="40"/>
  <c r="N12" i="40"/>
  <c r="N11" i="40"/>
  <c r="N10" i="40"/>
  <c r="G7" i="41"/>
  <c r="G8" i="41"/>
  <c r="G9" i="41"/>
  <c r="G10" i="41"/>
  <c r="O6" i="12"/>
  <c r="R6" i="12" s="1"/>
  <c r="Q6" i="12"/>
  <c r="S6" i="12" s="1"/>
  <c r="O7" i="12"/>
  <c r="O8" i="12"/>
  <c r="Q8" i="12" s="1"/>
  <c r="O9" i="12"/>
  <c r="O10" i="12"/>
  <c r="Q10" i="12" s="1"/>
  <c r="S10" i="12" s="1"/>
  <c r="O11" i="12"/>
  <c r="O12" i="12"/>
  <c r="Q12" i="12" s="1"/>
  <c r="O13" i="12"/>
  <c r="O14" i="12"/>
  <c r="Q14" i="12" s="1"/>
  <c r="O15" i="12"/>
  <c r="O16" i="12"/>
  <c r="Q16" i="12" s="1"/>
  <c r="O17" i="12"/>
  <c r="S16" i="12" s="1"/>
  <c r="O18" i="12"/>
  <c r="Q18" i="12" s="1"/>
  <c r="S18" i="12" s="1"/>
  <c r="R18" i="12"/>
  <c r="O19" i="12"/>
  <c r="O21" i="12"/>
  <c r="Q21" i="12" s="1"/>
  <c r="O22" i="12"/>
  <c r="O8" i="38"/>
  <c r="F20" i="38"/>
  <c r="T8" i="36"/>
  <c r="G20" i="38"/>
  <c r="F21" i="6"/>
  <c r="G21" i="6"/>
  <c r="H21" i="6"/>
  <c r="I11" i="5"/>
  <c r="K11" i="5"/>
  <c r="I12" i="5"/>
  <c r="K12" i="5" s="1"/>
  <c r="I13" i="5"/>
  <c r="K13" i="5" s="1"/>
  <c r="I14" i="5"/>
  <c r="K14" i="5" s="1"/>
  <c r="G15" i="5"/>
  <c r="C9" i="139" s="1"/>
  <c r="E9" i="139" s="1"/>
  <c r="B9" i="42" s="1"/>
  <c r="B9" i="145" s="1"/>
  <c r="H15" i="5"/>
  <c r="D9" i="139" s="1"/>
  <c r="D10" i="139" s="1"/>
  <c r="D11" i="139" s="1"/>
  <c r="D12" i="139" s="1"/>
  <c r="J15" i="5"/>
  <c r="F12" i="19"/>
  <c r="I12" i="19"/>
  <c r="K12" i="19"/>
  <c r="E19" i="19"/>
  <c r="F19" i="19"/>
  <c r="G19" i="19"/>
  <c r="I19" i="19"/>
  <c r="K19" i="19"/>
  <c r="M19" i="19"/>
  <c r="N11" i="36"/>
  <c r="N12" i="36"/>
  <c r="O14" i="146"/>
  <c r="C20" i="147"/>
  <c r="P4" i="149"/>
  <c r="C15" i="145"/>
  <c r="O13" i="147"/>
  <c r="O16" i="147"/>
  <c r="AH6" i="141"/>
  <c r="D13" i="144" s="1"/>
  <c r="E12" i="92"/>
  <c r="F12" i="92" s="1"/>
  <c r="E15" i="92"/>
  <c r="F15" i="92" s="1"/>
  <c r="E11" i="92"/>
  <c r="F11" i="92" s="1"/>
  <c r="E10" i="92"/>
  <c r="F10" i="92" s="1"/>
  <c r="E18" i="92"/>
  <c r="F18" i="92" s="1"/>
  <c r="E14" i="92"/>
  <c r="F14" i="92" s="1"/>
  <c r="E17" i="92"/>
  <c r="F17" i="92" s="1"/>
  <c r="E13" i="92"/>
  <c r="E9" i="92"/>
  <c r="E19" i="92"/>
  <c r="F19" i="92" s="1"/>
  <c r="E16" i="92"/>
  <c r="F16" i="92" s="1"/>
  <c r="E8" i="92"/>
  <c r="E20" i="92" s="1"/>
  <c r="G25" i="19"/>
  <c r="R8" i="141"/>
  <c r="C20" i="92"/>
  <c r="S6" i="141"/>
  <c r="C21" i="146"/>
  <c r="C20" i="146"/>
  <c r="N21" i="145"/>
  <c r="T12" i="36"/>
  <c r="O10" i="146"/>
  <c r="E16" i="91"/>
  <c r="F16" i="91" s="1"/>
  <c r="E11" i="147"/>
  <c r="F11" i="147" s="1"/>
  <c r="E12" i="42"/>
  <c r="E12" i="145" s="1"/>
  <c r="E8" i="91"/>
  <c r="F8" i="91" s="1"/>
  <c r="E8" i="147"/>
  <c r="L21" i="140"/>
  <c r="D27" i="155" s="1"/>
  <c r="J21" i="140"/>
  <c r="I20" i="38"/>
  <c r="C11" i="6"/>
  <c r="C12" i="6" s="1"/>
  <c r="C13" i="6" s="1"/>
  <c r="C14" i="6" s="1"/>
  <c r="C15" i="6" s="1"/>
  <c r="C16" i="6" s="1"/>
  <c r="E9" i="6"/>
  <c r="K9" i="145"/>
  <c r="K10" i="5"/>
  <c r="B11" i="41"/>
  <c r="N7" i="36" s="1"/>
  <c r="E10" i="146"/>
  <c r="F10" i="146" s="1"/>
  <c r="E10" i="147"/>
  <c r="F10" i="147"/>
  <c r="R10" i="12"/>
  <c r="E11" i="146"/>
  <c r="E12" i="146"/>
  <c r="F12" i="146"/>
  <c r="K21" i="146"/>
  <c r="B20" i="147"/>
  <c r="E16" i="146"/>
  <c r="F16" i="146"/>
  <c r="E16" i="147"/>
  <c r="F16" i="147" s="1"/>
  <c r="E13" i="42"/>
  <c r="E13" i="145" s="1"/>
  <c r="R21" i="12"/>
  <c r="E9" i="91"/>
  <c r="F9" i="91" s="1"/>
  <c r="E10" i="42"/>
  <c r="E19" i="91"/>
  <c r="F19" i="91" s="1"/>
  <c r="N22" i="145"/>
  <c r="O9" i="145"/>
  <c r="C14" i="145"/>
  <c r="O9" i="147"/>
  <c r="K21" i="147"/>
  <c r="K20" i="147"/>
  <c r="E18" i="91"/>
  <c r="F18" i="91" s="1"/>
  <c r="E19" i="42"/>
  <c r="O9" i="146"/>
  <c r="S16" i="141"/>
  <c r="R16" i="141"/>
  <c r="O13" i="146"/>
  <c r="R12" i="12"/>
  <c r="S12" i="12"/>
  <c r="O12" i="146"/>
  <c r="O8" i="147"/>
  <c r="R12" i="141"/>
  <c r="E19" i="145"/>
  <c r="E9" i="147"/>
  <c r="F9" i="147" s="1"/>
  <c r="E18" i="146"/>
  <c r="F18" i="146"/>
  <c r="E18" i="147"/>
  <c r="F18" i="147" s="1"/>
  <c r="E19" i="147"/>
  <c r="F19" i="147"/>
  <c r="E19" i="146"/>
  <c r="F19" i="146" s="1"/>
  <c r="E10" i="145"/>
  <c r="F9" i="145" l="1"/>
  <c r="F17" i="91"/>
  <c r="E17" i="147"/>
  <c r="F17" i="147" s="1"/>
  <c r="E17" i="146"/>
  <c r="F17" i="146" s="1"/>
  <c r="C10" i="143"/>
  <c r="C7" i="143"/>
  <c r="C11" i="143" s="1"/>
  <c r="C8" i="143"/>
  <c r="C9" i="143"/>
  <c r="T12" i="144"/>
  <c r="T13" i="144"/>
  <c r="T13" i="36"/>
  <c r="N8" i="144"/>
  <c r="E7" i="144"/>
  <c r="E13" i="144" s="1"/>
  <c r="O15" i="146"/>
  <c r="K15" i="5"/>
  <c r="L21" i="145"/>
  <c r="L20" i="147"/>
  <c r="O20" i="147" s="1"/>
  <c r="G11" i="41"/>
  <c r="O11" i="147"/>
  <c r="O25" i="155"/>
  <c r="L21" i="147"/>
  <c r="O21" i="147" s="1"/>
  <c r="B20" i="91"/>
  <c r="F11" i="91"/>
  <c r="E9" i="146"/>
  <c r="F9" i="146" s="1"/>
  <c r="AH6" i="12"/>
  <c r="I15" i="138"/>
  <c r="O10" i="147"/>
  <c r="K20" i="146"/>
  <c r="L7" i="19"/>
  <c r="L12" i="19" s="1"/>
  <c r="C21" i="42"/>
  <c r="E14" i="91"/>
  <c r="E13" i="91"/>
  <c r="C10" i="139"/>
  <c r="N21" i="147"/>
  <c r="S21" i="12"/>
  <c r="F9" i="92"/>
  <c r="F11" i="146"/>
  <c r="R8" i="12"/>
  <c r="E8" i="146"/>
  <c r="F8" i="146" s="1"/>
  <c r="E18" i="42"/>
  <c r="E18" i="145" s="1"/>
  <c r="F13" i="92"/>
  <c r="S8" i="12"/>
  <c r="O17" i="147"/>
  <c r="N21" i="146"/>
  <c r="O21" i="146" s="1"/>
  <c r="O12" i="155"/>
  <c r="O14" i="147"/>
  <c r="D13" i="139"/>
  <c r="D14" i="139" s="1"/>
  <c r="D15" i="139" s="1"/>
  <c r="D16" i="139" s="1"/>
  <c r="D17" i="139" s="1"/>
  <c r="D18" i="139" s="1"/>
  <c r="D19" i="139" s="1"/>
  <c r="D20" i="139" s="1"/>
  <c r="C17" i="6"/>
  <c r="D12" i="6"/>
  <c r="E11" i="6"/>
  <c r="K11" i="145" s="1"/>
  <c r="O11" i="145" s="1"/>
  <c r="T8" i="144"/>
  <c r="F8" i="147"/>
  <c r="R14" i="12"/>
  <c r="S14" i="12"/>
  <c r="I15" i="5"/>
  <c r="C12" i="145"/>
  <c r="E15" i="91"/>
  <c r="E16" i="42"/>
  <c r="E16" i="145" s="1"/>
  <c r="F12" i="91"/>
  <c r="E12" i="147"/>
  <c r="B20" i="146"/>
  <c r="E8" i="144"/>
  <c r="R16" i="12"/>
  <c r="K10" i="138"/>
  <c r="K15" i="138" s="1"/>
  <c r="F9" i="42"/>
  <c r="C11" i="145"/>
  <c r="O8" i="146"/>
  <c r="L20" i="146"/>
  <c r="O20" i="146" s="1"/>
  <c r="S8" i="141"/>
  <c r="G7" i="19"/>
  <c r="G12" i="19" s="1"/>
  <c r="H12" i="27"/>
  <c r="L18" i="63"/>
  <c r="N7" i="19" s="1"/>
  <c r="C8" i="41"/>
  <c r="C7" i="41"/>
  <c r="C11" i="41" s="1"/>
  <c r="C10" i="41"/>
  <c r="N7" i="144"/>
  <c r="C9" i="41"/>
  <c r="F8" i="92"/>
  <c r="E21" i="92"/>
  <c r="C10" i="145"/>
  <c r="E11" i="42"/>
  <c r="B20" i="92"/>
  <c r="F20" i="92" s="1"/>
  <c r="B21" i="92"/>
  <c r="R6" i="141"/>
  <c r="Q20" i="12"/>
  <c r="Q24" i="12" s="1"/>
  <c r="E10" i="6"/>
  <c r="K10" i="145" s="1"/>
  <c r="N12" i="19"/>
  <c r="R18" i="141"/>
  <c r="Q18" i="141"/>
  <c r="S18" i="141" s="1"/>
  <c r="R21" i="141"/>
  <c r="S21" i="141"/>
  <c r="B21" i="91"/>
  <c r="N20" i="146"/>
  <c r="F14" i="91" l="1"/>
  <c r="E14" i="146"/>
  <c r="F14" i="146" s="1"/>
  <c r="E14" i="147"/>
  <c r="F14" i="147" s="1"/>
  <c r="F13" i="91"/>
  <c r="E13" i="147"/>
  <c r="F13" i="147" s="1"/>
  <c r="F21" i="92"/>
  <c r="E13" i="146"/>
  <c r="F13" i="146" s="1"/>
  <c r="E10" i="139"/>
  <c r="B10" i="42" s="1"/>
  <c r="C11" i="139"/>
  <c r="E21" i="146"/>
  <c r="F21" i="146" s="1"/>
  <c r="O10" i="145"/>
  <c r="C22" i="145"/>
  <c r="C21" i="145"/>
  <c r="F12" i="147"/>
  <c r="D13" i="6"/>
  <c r="E12" i="6"/>
  <c r="K12" i="145" s="1"/>
  <c r="O12" i="145" s="1"/>
  <c r="E11" i="145"/>
  <c r="E22" i="42"/>
  <c r="E21" i="42"/>
  <c r="E15" i="146"/>
  <c r="F15" i="146" s="1"/>
  <c r="F15" i="91"/>
  <c r="E21" i="91"/>
  <c r="F21" i="91" s="1"/>
  <c r="E15" i="147"/>
  <c r="E20" i="91"/>
  <c r="F20" i="91" s="1"/>
  <c r="D13" i="36"/>
  <c r="P5" i="149"/>
  <c r="P6" i="149" s="1"/>
  <c r="C18" i="6"/>
  <c r="C12" i="139" l="1"/>
  <c r="E11" i="139"/>
  <c r="B11" i="42" s="1"/>
  <c r="F10" i="42"/>
  <c r="B10" i="145"/>
  <c r="F10" i="145" s="1"/>
  <c r="E20" i="146"/>
  <c r="F20" i="146" s="1"/>
  <c r="F15" i="147"/>
  <c r="E21" i="147"/>
  <c r="F21" i="147" s="1"/>
  <c r="E20" i="147"/>
  <c r="F20" i="147" s="1"/>
  <c r="E8" i="36"/>
  <c r="E7" i="36"/>
  <c r="E13" i="36" s="1"/>
  <c r="N8" i="36"/>
  <c r="T9" i="36"/>
  <c r="T9" i="144"/>
  <c r="D14" i="6"/>
  <c r="E13" i="6"/>
  <c r="K13" i="145" s="1"/>
  <c r="O13" i="145" s="1"/>
  <c r="C19" i="6"/>
  <c r="E21" i="145"/>
  <c r="E22" i="145"/>
  <c r="B11" i="145" l="1"/>
  <c r="F11" i="145" s="1"/>
  <c r="F11" i="42"/>
  <c r="C13" i="139"/>
  <c r="E12" i="139"/>
  <c r="B12" i="42" s="1"/>
  <c r="C20" i="6"/>
  <c r="E14" i="6"/>
  <c r="K14" i="145" s="1"/>
  <c r="D15" i="6"/>
  <c r="B12" i="145" l="1"/>
  <c r="F12" i="145" s="1"/>
  <c r="F12" i="42"/>
  <c r="C14" i="139"/>
  <c r="E13" i="139"/>
  <c r="B13" i="42" s="1"/>
  <c r="D16" i="6"/>
  <c r="E15" i="6"/>
  <c r="K15" i="145" s="1"/>
  <c r="O14" i="145"/>
  <c r="B13" i="145" l="1"/>
  <c r="F13" i="145" s="1"/>
  <c r="F13" i="42"/>
  <c r="E14" i="139"/>
  <c r="B14" i="42" s="1"/>
  <c r="C15" i="139"/>
  <c r="D17" i="6"/>
  <c r="E16" i="6"/>
  <c r="K16" i="145" s="1"/>
  <c r="O16" i="145" s="1"/>
  <c r="O15" i="145"/>
  <c r="C16" i="139" l="1"/>
  <c r="E15" i="139"/>
  <c r="B15" i="42" s="1"/>
  <c r="F14" i="42"/>
  <c r="B14" i="145"/>
  <c r="F14" i="145" s="1"/>
  <c r="D18" i="6"/>
  <c r="E17" i="6"/>
  <c r="K17" i="145" s="1"/>
  <c r="O17" i="145" s="1"/>
  <c r="F15" i="42" l="1"/>
  <c r="B15" i="145"/>
  <c r="F15" i="145" s="1"/>
  <c r="E16" i="139"/>
  <c r="B16" i="42" s="1"/>
  <c r="C17" i="139"/>
  <c r="D19" i="6"/>
  <c r="E18" i="6"/>
  <c r="K18" i="145" s="1"/>
  <c r="O18" i="145" s="1"/>
  <c r="B16" i="145" l="1"/>
  <c r="F16" i="145" s="1"/>
  <c r="F16" i="42"/>
  <c r="C18" i="139"/>
  <c r="E17" i="139"/>
  <c r="B17" i="42" s="1"/>
  <c r="D20" i="6"/>
  <c r="E20" i="6" s="1"/>
  <c r="K20" i="145" s="1"/>
  <c r="E19" i="6"/>
  <c r="K19" i="145" s="1"/>
  <c r="O19" i="145" s="1"/>
  <c r="C19" i="139" l="1"/>
  <c r="E18" i="139"/>
  <c r="B18" i="42" s="1"/>
  <c r="B17" i="145"/>
  <c r="F17" i="42"/>
  <c r="O20" i="145"/>
  <c r="K21" i="145"/>
  <c r="O21" i="145" s="1"/>
  <c r="K22" i="145"/>
  <c r="O22" i="145" s="1"/>
  <c r="F17" i="145" l="1"/>
  <c r="B18" i="145"/>
  <c r="F18" i="145" s="1"/>
  <c r="F18" i="42"/>
  <c r="C20" i="139"/>
  <c r="E20" i="139" s="1"/>
  <c r="B20" i="42" s="1"/>
  <c r="E19" i="139"/>
  <c r="B19" i="42" s="1"/>
  <c r="B22" i="42" l="1"/>
  <c r="F22" i="42" s="1"/>
  <c r="F20" i="42"/>
  <c r="B20" i="145"/>
  <c r="F20" i="145" s="1"/>
  <c r="B19" i="145"/>
  <c r="F19" i="42"/>
  <c r="B21" i="42"/>
  <c r="F21" i="42" s="1"/>
  <c r="B22" i="145"/>
  <c r="F22" i="145" s="1"/>
  <c r="B21" i="145" l="1"/>
  <c r="F21" i="145" s="1"/>
  <c r="F19" i="145"/>
</calcChain>
</file>

<file path=xl/sharedStrings.xml><?xml version="1.0" encoding="utf-8"?>
<sst xmlns="http://schemas.openxmlformats.org/spreadsheetml/2006/main" count="2108" uniqueCount="937">
  <si>
    <r>
      <t xml:space="preserve">          แผนก</t>
    </r>
    <r>
      <rPr>
        <sz val="15"/>
        <rFont val="TH SarabunPSK"/>
        <family val="2"/>
      </rPr>
      <t>…...………………………………………</t>
    </r>
  </si>
  <si>
    <t>และแผนการฝึกอบรมและกิจกรรมเพื่อส่งเสริมการอนุรักษ์พลังงาน</t>
  </si>
  <si>
    <t>ค่าพิกัด</t>
  </si>
  <si>
    <t>ค่าตัวประกอบภาระ (เปอร์เซ็นต์) =          ปริมาณพลังงานไฟฟ้า (กิโลวัตต์-ชั่วโมง)</t>
  </si>
  <si>
    <t xml:space="preserve">                     ค่าพลังไฟฟ้าสูงสุด (กิโลวัตต์) x 24 (ชม./วัน) X จำนวนวันในแต่ละเดือน (วัน)</t>
  </si>
  <si>
    <t>อาคาร (รายละเอียดจำนวนอาคาร แสดงในภาคผนวก ก.)</t>
  </si>
  <si>
    <t>ห้อง (รายละเอียดจำนวนห้องพักที่จำหน่ายได้ แสดงในภาคผนวก ก.)</t>
  </si>
  <si>
    <t xml:space="preserve">   การประเมินสถานภาพการจัดการพลังงานภายในองค์กรต่อเนื่องทุกๆปี จะทำให้ทราบสถานภาพการจัดการพลังงานที่มีการเปลี่ยนแปลงได้ดียิ่งขึ้น</t>
  </si>
  <si>
    <t xml:space="preserve">   จากทั้งหมด...................คน คิดเป็นร้อยละ ............  </t>
  </si>
  <si>
    <t>1. ข้อมูลการประเมินสถานภาพการจัดการพลังงานเบื้องต้นประเมินจาก............แผนก  ของจำนวนทั้งหมด...........แผนก หรือบุคลากรจำนวน..............คน</t>
  </si>
  <si>
    <t>ใบคำรับรองการจัดทำรายงานการจัดการพลังงาน</t>
  </si>
  <si>
    <t xml:space="preserve">      (..............................................................)</t>
  </si>
  <si>
    <t xml:space="preserve">      วันที่............../...................../.................</t>
  </si>
  <si>
    <t xml:space="preserve">            (........................................................)</t>
  </si>
  <si>
    <t xml:space="preserve">              วันที่........../................../..............</t>
  </si>
  <si>
    <t>สารบัญ</t>
  </si>
  <si>
    <t>หน้า</t>
  </si>
  <si>
    <t>ข้อมูลเบื้องต้น</t>
  </si>
  <si>
    <t>ข้อมูลด้านการจัดการพลังงาน</t>
  </si>
  <si>
    <t xml:space="preserve">       ขั้นตอนที่ 1</t>
  </si>
  <si>
    <t>คณะทำงานด้านการจัดการพลังงาน</t>
  </si>
  <si>
    <t xml:space="preserve">       ขั้นตอนที่ 2</t>
  </si>
  <si>
    <t>การประเมินสถานภาพการจัดการพลังงานเบื้องต้น</t>
  </si>
  <si>
    <t xml:space="preserve">       ขั้นตอนที่ 3</t>
  </si>
  <si>
    <t>นโยบายอนุรักษ์พลังงาน</t>
  </si>
  <si>
    <t xml:space="preserve">       ขั้นตอนที่ 4</t>
  </si>
  <si>
    <t>การประเมินศักยภาพการอนุรักษ์พลังงาน</t>
  </si>
  <si>
    <t xml:space="preserve">       ขั้นตอนที่ 5</t>
  </si>
  <si>
    <t>การกำหนดเป้าหมายและแผนอนุรักษ์พลังงาน</t>
  </si>
  <si>
    <t xml:space="preserve">       ขั้นตอนที่ 6</t>
  </si>
  <si>
    <t xml:space="preserve">      ขั้นตอนที่ 7</t>
  </si>
  <si>
    <t>การตรวจติดตามและประเมินการจัดการพลังงาน</t>
  </si>
  <si>
    <t xml:space="preserve">      ขั้นตอนที่ 8</t>
  </si>
  <si>
    <t>การทบทวน วิเคราะห์และแก้ไขข้อบกพร่องของการจัดการพลังงาน</t>
  </si>
  <si>
    <t xml:space="preserve">     1.   ประธานคณะทำงานด้านการจัดการพลังงาน</t>
  </si>
  <si>
    <t xml:space="preserve">     2.   ผู้รับผิดชอบด้านพลังงาน</t>
  </si>
  <si>
    <t xml:space="preserve">                         ทะเบียนเลขที่.....................</t>
  </si>
  <si>
    <t xml:space="preserve">                    วันที่............/................./..............</t>
  </si>
  <si>
    <t xml:space="preserve">                 ทะเบียนเลขที่.......................</t>
  </si>
  <si>
    <t xml:space="preserve">                         (.................................................)</t>
  </si>
  <si>
    <t>เวลาทำงาน</t>
  </si>
  <si>
    <t>ชั่วโมง/วัน</t>
  </si>
  <si>
    <t>วัน/ปี</t>
  </si>
  <si>
    <t xml:space="preserve">ชื่อนิติบุคคล: </t>
  </si>
  <si>
    <t>TSIC - ID:</t>
  </si>
  <si>
    <t>เลขที่</t>
  </si>
  <si>
    <t>ถนน</t>
  </si>
  <si>
    <t>ตำบล</t>
  </si>
  <si>
    <t>อำเภอ</t>
  </si>
  <si>
    <t>จังหวัด</t>
  </si>
  <si>
    <t>รหัสไปรษณีย์</t>
  </si>
  <si>
    <t>โทรศัพท์</t>
  </si>
  <si>
    <t>โทรสาร</t>
  </si>
  <si>
    <t>เดือน</t>
  </si>
  <si>
    <t>ผู้รับผิดชอบด้านพลังงาน</t>
  </si>
  <si>
    <t>ลำดับที่</t>
  </si>
  <si>
    <t>ชื่อ - นามสกุล</t>
  </si>
  <si>
    <t>คุณสมบัติ***</t>
  </si>
  <si>
    <t>ทะเบียนเลขที่</t>
  </si>
  <si>
    <t>***คุณสมบัติผู้รับผิดชอบด้านพลังงาน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</si>
  <si>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</si>
  <si>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</si>
  <si>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</si>
  <si>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</si>
  <si>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</si>
  <si>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</si>
  <si>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</si>
  <si>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</si>
  <si>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</si>
  <si>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</si>
  <si>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</si>
  <si>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</si>
  <si>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ขั้นตอนที่ 1</t>
  </si>
  <si>
    <t>อื่นๆ (ระบุ)</t>
  </si>
  <si>
    <t>การจัดองค์กร</t>
  </si>
  <si>
    <t>การกระตุ้นและสร้างแรงจูงใจ</t>
  </si>
  <si>
    <t>ระบบข้อมูลข่าวสาร</t>
  </si>
  <si>
    <t>ประชาสัมพันธ์</t>
  </si>
  <si>
    <t>การลงทุน</t>
  </si>
  <si>
    <t>3.1 นโยบายอนุรักษ์พลังงานขององค์กร</t>
  </si>
  <si>
    <t>3.2 การเผยแพร่นโยบายอนุรักษ์พลังงาน</t>
  </si>
  <si>
    <t>การประเมินศักยภาพการอนุรักษ์พลังงานขององค์กรแบ่งออกได้เป็น 3 ระดับ คือ</t>
  </si>
  <si>
    <t>(ก) การประเมินระดับองค์กร</t>
  </si>
  <si>
    <t>(ค) การประเมินระดับเครื่องจักร/อุปกรณ์</t>
  </si>
  <si>
    <t>โดยมีแนวทางดำเนินการดังต่อไปนี้</t>
  </si>
  <si>
    <t>หม้อแปลงไฟฟ้า</t>
  </si>
  <si>
    <t>หมายเลข</t>
  </si>
  <si>
    <t>ผู้ใช้ไฟฟ้า</t>
  </si>
  <si>
    <t>เครื่องวัดไฟฟ้า</t>
  </si>
  <si>
    <t>ประเภท</t>
  </si>
  <si>
    <t>อัตรา</t>
  </si>
  <si>
    <t>การใช้ไฟฟ้า</t>
  </si>
  <si>
    <t>ขนาด</t>
  </si>
  <si>
    <t>kVA</t>
  </si>
  <si>
    <t>จำนวน</t>
  </si>
  <si>
    <t>ตัว</t>
  </si>
  <si>
    <t xml:space="preserve">     ปกติ</t>
  </si>
  <si>
    <t xml:space="preserve">     TOD</t>
  </si>
  <si>
    <t xml:space="preserve">    TOU</t>
  </si>
  <si>
    <t xml:space="preserve">    ปกติ</t>
  </si>
  <si>
    <t xml:space="preserve">    TOD</t>
  </si>
  <si>
    <t>รวม</t>
  </si>
  <si>
    <t>พลังไฟฟ้าสูงสุด</t>
  </si>
  <si>
    <t>P</t>
  </si>
  <si>
    <t>(กิโลวัตต์)</t>
  </si>
  <si>
    <t>PP/OP1</t>
  </si>
  <si>
    <t>OP/OP2</t>
  </si>
  <si>
    <t>ค่าใช้จ่าย</t>
  </si>
  <si>
    <t>(บาท)</t>
  </si>
  <si>
    <t>พลังงานไฟฟ้า</t>
  </si>
  <si>
    <t>ปริมาณ</t>
  </si>
  <si>
    <t>(กิโลวัตต์-ชั่วโมง)</t>
  </si>
  <si>
    <t xml:space="preserve">     ค่าไฟฟ้าเฉลี่ย    (บาท/กิโลวัตต์-ชั่วโมง)</t>
  </si>
  <si>
    <t>เฉลี่ย</t>
  </si>
  <si>
    <t>หมายเหตุ:</t>
  </si>
  <si>
    <t>กรณีอัตรา ปกติ ให้กรอกค่าพลังงานไฟฟ้าสูงสุด (On Peak) ในช่อง P</t>
  </si>
  <si>
    <t>กรณีอัตรา TOD: P หมายถึง On Peak / PP หมายถึง Partial Peak / OP หมายถึง Off Peak</t>
  </si>
  <si>
    <t>กรณีอัตรา TOU: P หมายถึง Peak / OP1 หมายถึง Off Peak1 / OP2 หมายถึง Off Peak2</t>
  </si>
  <si>
    <t>ชนิด</t>
  </si>
  <si>
    <t>พลังงานที่ใช้</t>
  </si>
  <si>
    <t>หน่วย/</t>
  </si>
  <si>
    <t>มูลค่า</t>
  </si>
  <si>
    <t>ปริมาณการใช้</t>
  </si>
  <si>
    <t>(เมกะจูล/หน่วย)</t>
  </si>
  <si>
    <t>ค่าความร้อนเฉลี่ย</t>
  </si>
  <si>
    <t>ปริมาณพลังงานรวม</t>
  </si>
  <si>
    <t>(เมกะจูล)</t>
  </si>
  <si>
    <t>น้ำมันเตา</t>
  </si>
  <si>
    <t>ลิตร</t>
  </si>
  <si>
    <t>บาท</t>
  </si>
  <si>
    <t>น้ำมันดีเซล</t>
  </si>
  <si>
    <t>ก๊าซปิโตรเลียมเหลว</t>
  </si>
  <si>
    <t>กิโลกรัม</t>
  </si>
  <si>
    <t>ล้านบีทียู</t>
  </si>
  <si>
    <t>ก๊าซธรรมชาติ</t>
  </si>
  <si>
    <t>ถ่านหิน</t>
  </si>
  <si>
    <t>ตัน</t>
  </si>
  <si>
    <t>รวมการใช้พลังงานความร้อนจากเชื้อเพลิง</t>
  </si>
  <si>
    <t>พลังงานหมุนเวียน</t>
  </si>
  <si>
    <t>หน่วย (ระบุ)</t>
  </si>
  <si>
    <t>รวมการใช้พลังงานหมุนเวียน</t>
  </si>
  <si>
    <t>รวมปริมาณพลังงานความร้อนทั้งหมด</t>
  </si>
  <si>
    <t>(ชนิด.....)</t>
  </si>
  <si>
    <t>หมายเหตุ</t>
  </si>
  <si>
    <t>ปริมาณการใช้เชื้อเพลิงหลัก</t>
  </si>
  <si>
    <t>หน่วย</t>
  </si>
  <si>
    <t>กำลังผลิตติดตั้ง (กิโลวัตต์)</t>
  </si>
  <si>
    <t>ระบบ</t>
  </si>
  <si>
    <t>การใช้พลังงานไฟฟ้า</t>
  </si>
  <si>
    <t>กิโลวัตต์-ชั่วโมง/ปี</t>
  </si>
  <si>
    <t>ร้อยละ</t>
  </si>
  <si>
    <t>แสงสว่าง</t>
  </si>
  <si>
    <t>อื่นๆ</t>
  </si>
  <si>
    <t>ปริมาณพลังงานที่ใช้</t>
  </si>
  <si>
    <t>ไฟฟ้า</t>
  </si>
  <si>
    <t>ความร้อน</t>
  </si>
  <si>
    <t>ค่าการใช้พลังงานจำเพาะ (SEC)</t>
  </si>
  <si>
    <t xml:space="preserve">     หมายเหตุ:</t>
  </si>
  <si>
    <t>พิกัด</t>
  </si>
  <si>
    <t>ชนิดเชื้อเพลิง</t>
  </si>
  <si>
    <t>เมกะจูล/ปี</t>
  </si>
  <si>
    <t>มาตรการ</t>
  </si>
  <si>
    <t>เป้าหมายการประหยัด</t>
  </si>
  <si>
    <t>กิโลวัตต์</t>
  </si>
  <si>
    <t>บาท/ปี</t>
  </si>
  <si>
    <t>เชื้อเพลิง</t>
  </si>
  <si>
    <t>ปริมาณ (หน่วย/ปี)</t>
  </si>
  <si>
    <t>ด้านความร้อน</t>
  </si>
  <si>
    <t>ด้านไฟฟ้า</t>
  </si>
  <si>
    <t xml:space="preserve">2. อัตราค่าไฟฟ้าเฉลี่ย </t>
  </si>
  <si>
    <t>3. อัตราค่าเชื้อเพลิง</t>
  </si>
  <si>
    <t>วัตถุประสงค์</t>
  </si>
  <si>
    <t>ระยะเวลา</t>
  </si>
  <si>
    <t>เริ่มต้น</t>
  </si>
  <si>
    <t>(เดือน/ปี)</t>
  </si>
  <si>
    <t>สิ้นสุด</t>
  </si>
  <si>
    <t>ผู้รับผิดชอบ</t>
  </si>
  <si>
    <t>รายละเอียดมาตรการอนุรักษ์พลังงาน</t>
  </si>
  <si>
    <t>(สำหรับมาตรการด้านไฟฟ้า)</t>
  </si>
  <si>
    <t>1)</t>
  </si>
  <si>
    <t>มาตรการลำดับที่:</t>
  </si>
  <si>
    <t>2)</t>
  </si>
  <si>
    <t>ชื่อมาตรการ:</t>
  </si>
  <si>
    <t>3)</t>
  </si>
  <si>
    <t>ผู้รับผิดชอบมาตรการ:</t>
  </si>
  <si>
    <t>ตำแหน่ง</t>
  </si>
  <si>
    <t>4)</t>
  </si>
  <si>
    <t>อุปกรณ์ที่ปรับปรุง:</t>
  </si>
  <si>
    <t>5)</t>
  </si>
  <si>
    <t>6)</t>
  </si>
  <si>
    <t>สถานที่ปรับปรุง:</t>
  </si>
  <si>
    <t>7)</t>
  </si>
  <si>
    <t>สาเหตุการปรับปรุง:</t>
  </si>
  <si>
    <t>ปี</t>
  </si>
  <si>
    <t>8)</t>
  </si>
  <si>
    <t>9)</t>
  </si>
  <si>
    <t>10)</t>
  </si>
  <si>
    <t>11)</t>
  </si>
  <si>
    <t>เงินลงทุนทั้งหมด</t>
  </si>
  <si>
    <t>12)</t>
  </si>
  <si>
    <t>ระยะเวลาคืนทุน</t>
  </si>
  <si>
    <t>13)</t>
  </si>
  <si>
    <t>รายละเอียดการดำเนินการปรับปรุง:</t>
  </si>
  <si>
    <t>14)</t>
  </si>
  <si>
    <t>วิธีการตรวจสอบผลการประหยัดหลังปรับปรุง</t>
  </si>
  <si>
    <t>แสดงวิธีการคำนวณประกอบ</t>
  </si>
  <si>
    <t>(สำหรับมาตรการด้านความร้อน)</t>
  </si>
  <si>
    <t>สถานภาพการดำเนินการ</t>
  </si>
  <si>
    <t xml:space="preserve">          ดำเนินการตามแผน</t>
  </si>
  <si>
    <t xml:space="preserve">          ไม่ได้ดำเนินการ เนื่องจาก</t>
  </si>
  <si>
    <t xml:space="preserve">         ล่าช้า เนื่องจาก</t>
  </si>
  <si>
    <t>สำหรับมาตรการด้านไฟฟ้า</t>
  </si>
  <si>
    <t>ระยะเวลาดำเนินการ</t>
  </si>
  <si>
    <t>ตามแผน</t>
  </si>
  <si>
    <t>ดำเนินการ</t>
  </si>
  <si>
    <t>ที่เกิดขึ้นจริง</t>
  </si>
  <si>
    <t>เงินลงทุน</t>
  </si>
  <si>
    <t>ลงทุนจริง</t>
  </si>
  <si>
    <t>ผลการอนุรักษ์พลังงาน</t>
  </si>
  <si>
    <t>ตามเป้าหมาย</t>
  </si>
  <si>
    <t>จากจำนวนทั้งหมด:</t>
  </si>
  <si>
    <t>หมายเหตุ: ระบุมาตรการเรียงตามลำดับ โดยกรอก 1 แผ่น ต่อ 1 มาตรการ</t>
  </si>
  <si>
    <t>สำหรับมาตรการด้านความร้อน</t>
  </si>
  <si>
    <t>7.1 คณะผู้ตรวจประเมินการจัดการพลังงานภายในองค์กร</t>
  </si>
  <si>
    <t>สิ่งที่ต้องมีเอกสาร/หลักฐาน</t>
  </si>
  <si>
    <t>ผลการตรวจสอบ</t>
  </si>
  <si>
    <t>มี</t>
  </si>
  <si>
    <t>ไม่มี</t>
  </si>
  <si>
    <t>ครบ</t>
  </si>
  <si>
    <t>ไม่ครบ</t>
  </si>
  <si>
    <t>ข้อควรปรับปรุง/ข้อเสนอแนะ</t>
  </si>
  <si>
    <t>1. คณะทำงานด้านการจัดการพลังงาน</t>
  </si>
  <si>
    <t>1. คำสั่งแต่งตั้งคณะทำงานด้านการจัดการพลังงาน ที่ระบุ</t>
  </si>
  <si>
    <t>2. เอกสารที่แสดงถึงการเผยแพร่คำสั่งแต่งตั้งคณะทำงานด้าน</t>
  </si>
  <si>
    <t xml:space="preserve">    การจัดการพลังงานให้บุคลากรรับทราบด้วยวิธีการต่างๆ</t>
  </si>
  <si>
    <t>3. อื่นๆ (ระบุ) .................................................................</t>
  </si>
  <si>
    <t>2. การประเมินสถานภาพ</t>
  </si>
  <si>
    <t xml:space="preserve">    การจัดการพลังงานเบื้องต้น</t>
  </si>
  <si>
    <t>1. ผลการประเมินการดำเนินงานด้านพลังงานที่ผ่าน โดยใช้</t>
  </si>
  <si>
    <t xml:space="preserve">    Matrix)</t>
  </si>
  <si>
    <t>2. อื่นๆ (ระบุ) ..................................................................</t>
  </si>
  <si>
    <t>3. นโยบายอนุรักษ์พลังงาน</t>
  </si>
  <si>
    <t>1. นโยบายอนุรักษ์พลังงาน</t>
  </si>
  <si>
    <t>2. เอกสารที่แสดงถึงการเผยแพร่นโยบายอนุรักษ์พลังงานให้</t>
  </si>
  <si>
    <t xml:space="preserve">    บุคลากรรับทราบด้วยวิธีการต่างๆ</t>
  </si>
  <si>
    <t>4. การประเมินศักยภาพการอนุรักษ์พลังงาน</t>
  </si>
  <si>
    <t>1. การประเมินการใช้พลังงานระดับองค์กร</t>
  </si>
  <si>
    <t>3. การประเมินการใช้พลังงานระดับเครื่องจักร/อุปกรณ์</t>
  </si>
  <si>
    <t>4. อื่นๆ (ระบุ) ...............................................................</t>
  </si>
  <si>
    <t>5. การกำหนดเป้าหมายและแผนอนุรักษ์</t>
  </si>
  <si>
    <t xml:space="preserve">    พลังงาน</t>
  </si>
  <si>
    <t>1. มาตรการและเป้าหมายในการดำเนินการอนุรักษ์พลังงาน</t>
  </si>
  <si>
    <t>2. แผนการอนุรักษ์พลังงานด้านไฟฟ้า</t>
  </si>
  <si>
    <t>3. แผนการอนุรักษ์พลังงานด้านความร้อน</t>
  </si>
  <si>
    <t>1. ผลการดำเนินการตามมาตรการอนุรักษ์พลังงาน</t>
  </si>
  <si>
    <t xml:space="preserve">    ส่งเสริมการอนุรักษ์พลังงาน</t>
  </si>
  <si>
    <t>7. การตรวจติดตามและประเมินการจัดการ</t>
  </si>
  <si>
    <t>1. คำสั่งแต่งตั้งคณะผู้ตรวจประเมินการจัดการพลังงานภายใน</t>
  </si>
  <si>
    <t xml:space="preserve">    องค์กร</t>
  </si>
  <si>
    <t>2. รายงานผลการตรวจประเมิน</t>
  </si>
  <si>
    <t>3. อื่นๆ (ระบุ) ...............................................................</t>
  </si>
  <si>
    <t>8. การทบทวน วิเคราะห์ และแก้ไข</t>
  </si>
  <si>
    <t xml:space="preserve">   ข้อบกพร่องของการจัดการพลังงาน</t>
  </si>
  <si>
    <t>1. แผนการทบทวนการดำเนินงานการจัดการพลังงาน</t>
  </si>
  <si>
    <t>2. รายงานสรุปผลการทบทวน วิเคราะห์และแนวทางการแก้ไข</t>
  </si>
  <si>
    <t xml:space="preserve">    ข้อบกพร่องของการจัดการพลังงาน</t>
  </si>
  <si>
    <t>ลงชื่อ</t>
  </si>
  <si>
    <t>ครั้งที่</t>
  </si>
  <si>
    <t>ขั้นตอน</t>
  </si>
  <si>
    <t>ผลการทบทวน</t>
  </si>
  <si>
    <t>เหมาะสม</t>
  </si>
  <si>
    <t>ควรปรับปรุง</t>
  </si>
  <si>
    <t>แนวทางการปรับปรุง</t>
  </si>
  <si>
    <t>2. การประเมินสถานภาพการจัดการพลังงานเบื้องต้น</t>
  </si>
  <si>
    <t>5. การกำหนดเป้าหมายและแผนอนุรักษ์พลังงาน</t>
  </si>
  <si>
    <t>7. การตรวจติดตามและประเมินการจัดการพลังงาน</t>
  </si>
  <si>
    <t>การใช้พลังงานเชื้อเพลิง</t>
  </si>
  <si>
    <t>การดำเนินการตามแผนอนุรักษ์พลังงาน การตรวจสอบและ</t>
  </si>
  <si>
    <t>วิเคราะห์การปฏิบัติตามเป้าหมายและแผนอนุรักษ์พลังงาน</t>
  </si>
  <si>
    <t>ระดับคะแนน</t>
  </si>
  <si>
    <t>ระบบที่ใช้พลังงาน</t>
  </si>
  <si>
    <t xml:space="preserve">จำนวน </t>
  </si>
  <si>
    <t>ขั้นตอนที่ 5</t>
  </si>
  <si>
    <t>1. ร้อยละผลประหยัด คิดเทียบจากข้อมูลการใช้พลังงานรวมในปีที่ผ่านมา</t>
  </si>
  <si>
    <t>รายการตรวจประเมิน</t>
  </si>
  <si>
    <t xml:space="preserve">    โครงสร้าง อำนาจหน้าที่และความรับผิดชอบของคณะทำงาน</t>
  </si>
  <si>
    <t xml:space="preserve">6. การดำเนินการตามแผนอนุรักษ์พลังงาน </t>
  </si>
  <si>
    <t xml:space="preserve">   แผนอนุรักษ์พลังงานสำหรับมาตรการด้านไฟฟ้า</t>
  </si>
  <si>
    <t>3. ผลการตรวจสอบและวิเคราะห์การปฏิบัติตามเป้าหมายและ</t>
  </si>
  <si>
    <t xml:space="preserve">   แผนอนุรักษ์พลังงานสำหรับมาตรการด้านความร้อน</t>
  </si>
  <si>
    <t>ใส่เอกสารวาระการประชุมทบทวนการจัดการพลังงาน</t>
  </si>
  <si>
    <t>รายงาน</t>
  </si>
  <si>
    <t>วัน/เดือน</t>
  </si>
  <si>
    <t>หมายเลขผู้ใช้ไฟฟ้า</t>
  </si>
  <si>
    <t>หมายเลขเครื่องวัดไฟฟ้า</t>
  </si>
  <si>
    <t>อัตราการใช้ไฟฟ้า</t>
  </si>
  <si>
    <t>หน่วยเชื้อเพลิง</t>
  </si>
  <si>
    <t>ชั่วโมง
ใช้งาน
เฉลี่ย/ปี</t>
  </si>
  <si>
    <t xml:space="preserve">    ชื่อเครื่องจักร/อุปกรณ์หลัก</t>
  </si>
  <si>
    <t>ระยะ
เวลา
คืนทุน (ปี)</t>
  </si>
  <si>
    <t>เงินลงทุน
(บาท)</t>
  </si>
  <si>
    <t>การใช้เชื้อเพลิง</t>
  </si>
  <si>
    <t>รวมด้านไฟฟ้า</t>
  </si>
  <si>
    <t>รวมด้านความร้อน</t>
  </si>
  <si>
    <t>ลำดับ
ที่</t>
  </si>
  <si>
    <t>ร้อยละ
ผลประหยัด</t>
  </si>
  <si>
    <t>สถานภาพ
การดำเนินการ</t>
  </si>
  <si>
    <t>ความคิดเห็นและข้อเสนอแนะ :</t>
  </si>
  <si>
    <t>ปัญหาและอุปสรรคที่เกิดขึ้นระหว่างดำเนินการ :</t>
  </si>
  <si>
    <t>หน่วย(ระบุ)</t>
  </si>
  <si>
    <t>จำนวน
ผู้เข้าอบรม</t>
  </si>
  <si>
    <t>7.2 การเผยแพร่คณะผู้ตรวจประเมินการจัดการพลังงานภายในองค์กร</t>
  </si>
  <si>
    <t>ตามข้อกำหนด</t>
  </si>
  <si>
    <t>ความถูกต้องครบถ้วน</t>
  </si>
  <si>
    <t>ประธานคณะผู้ตรวจประเมินการจัดการพลังงานภายในองค์กร</t>
  </si>
  <si>
    <t>วันที่ ............./................/.....................</t>
  </si>
  <si>
    <t>(</t>
  </si>
  <si>
    <t>)</t>
  </si>
  <si>
    <t>6. การดำเนินการตามแผนอนุรักษ์พลังงาน การตรวจสอบและวิเคราะห์การปฏิบัติตามเป้าหมายและแผนอนุรักษ์พลังงาน</t>
  </si>
  <si>
    <t xml:space="preserve">    ตารางการประเมินการจัดการพลังงาน (Energy Management</t>
  </si>
  <si>
    <t>ต้นทุน</t>
  </si>
  <si>
    <t>(บาท/หน่วย)</t>
  </si>
  <si>
    <t>(บาท/MJ)</t>
  </si>
  <si>
    <t>หน่วย (ลบ. ม.)</t>
  </si>
  <si>
    <t>จำนวนอุปกรณ์ที่ปรับปรุง:</t>
  </si>
  <si>
    <t>ลิตร/ปี</t>
  </si>
  <si>
    <t xml:space="preserve">ชื่ออาคารควบคุม: </t>
  </si>
  <si>
    <t>ที่อยู่อาคาร</t>
  </si>
  <si>
    <t xml:space="preserve">           สำนักงาน</t>
  </si>
  <si>
    <t xml:space="preserve">          โรงแรม</t>
  </si>
  <si>
    <t xml:space="preserve">          โรงพยาบาล</t>
  </si>
  <si>
    <t xml:space="preserve">จำนวนอาคารทั้งหมด : </t>
  </si>
  <si>
    <t>สำหรับอาคารประเภทโรงแรม</t>
  </si>
  <si>
    <t>จำนวนห้องพักทั้งหมด</t>
  </si>
  <si>
    <t>สำหรับอาคารประเภทโรงพยาบาล</t>
  </si>
  <si>
    <t>จำนวนเตียงคนไข้ในทั้งหมด</t>
  </si>
  <si>
    <t>ชื่ออาคาร</t>
  </si>
  <si>
    <t>ปี พ.ศ. 
ที่เปิดใช้งาน</t>
  </si>
  <si>
    <t>พื้นที่ทั้งหมดของอาคาร (ตารางเมตร)</t>
  </si>
  <si>
    <t>(1) พื้นที่ใช้สอย</t>
  </si>
  <si>
    <t>ปรับอากาศ</t>
  </si>
  <si>
    <t>ไม่ปรับอากาศ</t>
  </si>
  <si>
    <t>(2)
พื้นที่จอดรถ
ในตัวอาคาร</t>
  </si>
  <si>
    <t xml:space="preserve">การจัดการพลังงาน </t>
  </si>
  <si>
    <t>ระบุกลุ่มอาคารควบคุม ดังนี้</t>
  </si>
  <si>
    <t>สำหรับอาคารทุกประเภท</t>
  </si>
  <si>
    <t>การใช้ประโยชน์พื้นที่ใช้สอยที่ใช้งานจริง</t>
  </si>
  <si>
    <t>สำหรับอาคารประเภท</t>
  </si>
  <si>
    <t>โรงแรม</t>
  </si>
  <si>
    <t>โรงพยาบาล</t>
  </si>
  <si>
    <t>พื้นที่ปรับอากาศ</t>
  </si>
  <si>
    <t>(ตารางเมตร)</t>
  </si>
  <si>
    <t>พื้นที่ไม่ปรับอากาศ</t>
  </si>
  <si>
    <t>จำนวนห้องพักที่จำหน่ายได้</t>
  </si>
  <si>
    <t>(ห้อง-วัน)</t>
  </si>
  <si>
    <t>จำนวนคนไข้นอก</t>
  </si>
  <si>
    <t>(คน)</t>
  </si>
  <si>
    <t>จำนวนคนไข้ใน</t>
  </si>
  <si>
    <t>(เตียง-วัน)</t>
  </si>
  <si>
    <t>ใส่เอกสารแสดงประกาศนโยบายอนุรักษ์พลังงาน</t>
  </si>
  <si>
    <t>ค่าไฟฟ้ารวม
 (บาท)</t>
  </si>
  <si>
    <t>ค่าตัวประกอบภาระ (เปอร์เซ็นต์)</t>
  </si>
  <si>
    <t>กรณีอาคารมีเครื่องวัดไฟฟ้ามากกว่า 1 เครื่อง ให้เพิ่มจำนวนตารางแสดงข้อมูลการใช้ไฟฟ้าตามจำนวนของเครื่องวัดไฟฟ้า</t>
  </si>
  <si>
    <t>(ชนิด.........)</t>
  </si>
  <si>
    <t>ชั่วโมง
การเดินเครื่อง
(ชั่วโมง)</t>
  </si>
  <si>
    <t xml:space="preserve">   ปริมาณพลังงานไฟฟ้าที่ผลิตได้ 
(กิโลวัตต์ - ชั่วโมง)</t>
  </si>
  <si>
    <t>ปรับอากาศแบบรวมศูนย์</t>
  </si>
  <si>
    <t>4.2 การประเมินระดับการบริการ</t>
  </si>
  <si>
    <t>พื้นที่ใช้สอยที่ใช้งานจริง (ตารางเมตร)</t>
  </si>
  <si>
    <t>(เมกะจูล/ตารางเมตร)</t>
  </si>
  <si>
    <t>พื้นที่ใช้สอยที่ใช้งานจริง
(ตารางเมตร)</t>
  </si>
  <si>
    <t>จำนวนคนไข้ใน (เตียง-วัน)</t>
  </si>
  <si>
    <t>จำนวนห้องที่จำหน่ายได้ (ห้อง-วัน)</t>
  </si>
  <si>
    <t>4.3 การประเมินระดับเครื่องจักร/อุปกรณ์หลัก</t>
  </si>
  <si>
    <t>เงินลงทุน (บาท)</t>
  </si>
  <si>
    <t>(ใส่เอกสารคำสั่งแต่งตั้งคณะผู้ตรวจประเมินฯ)</t>
  </si>
  <si>
    <t>7.3 ผลการตรวจประเมินภายในองค์กร</t>
  </si>
  <si>
    <t>2. การประเมินการใช้พลังงานระดับการบริการ</t>
  </si>
  <si>
    <t>ข้อบกพร่องที่ตรวจพบ</t>
  </si>
  <si>
    <t xml:space="preserve">      (.............................................................)</t>
  </si>
  <si>
    <t xml:space="preserve">     3.   เจ้าของอาคารควบคุม</t>
  </si>
  <si>
    <t>ข้อมูลทั่วไป</t>
  </si>
  <si>
    <t>จำนวนพนักงาน</t>
  </si>
  <si>
    <t>จดหมายอิเล็กทรอนิกส์</t>
  </si>
  <si>
    <t xml:space="preserve">          </t>
  </si>
  <si>
    <t xml:space="preserve">                         </t>
  </si>
  <si>
    <t xml:space="preserve">           </t>
  </si>
  <si>
    <t xml:space="preserve">  </t>
  </si>
  <si>
    <t>(ก)</t>
  </si>
  <si>
    <t>(ข)</t>
  </si>
  <si>
    <t>(ค)</t>
  </si>
  <si>
    <t>เป็นผู้สำเร็จการฝึกอบรมด้านการอนุรักษ์พลังงานหรือการฝึกอบรมที่มีวัตถุประสงค์คล้ายคลึงกันที่อธิบดีให้ความเห็นชอบ</t>
  </si>
  <si>
    <t>(ง)</t>
  </si>
  <si>
    <t>เป็นผู้สำเร็จการฝึกอบรมหลักสูตรผู้รับผิดชอบด้านพลังงานอาวุโส ที่อธิบดีให้ความเห็นชอบ</t>
  </si>
  <si>
    <t>(จ)</t>
  </si>
  <si>
    <t>เป็นผู้ที่สอบได้ตามเกณฑ์ที่กำหนดจากการจัดสอบผู้รับผิดชอบด้านพลังงาน ซึ่งจัดโดยกรมพัฒนาพลังงานทดแทนและ</t>
  </si>
  <si>
    <t>อนุรักษ์พลังงาน</t>
  </si>
  <si>
    <t>เป็นผู้ที่สอบได้ตามเกณฑ์ที่กำหนดจากการจัดสอบผู้รับผิดชอบด้านพลังงาน ซึ่งจัดโดยกรมพัฒนาพลังงานทดแทนและอนุรักษ์พลังงาน</t>
  </si>
  <si>
    <t>พลังงานตามการรับรองของเจ้าของโรงงานควบคุมหรือเจ้าของอาคารควบคุม</t>
  </si>
  <si>
    <t xml:space="preserve">      </t>
  </si>
  <si>
    <t xml:space="preserve">ติดประกาศ </t>
  </si>
  <si>
    <t>โปสเตอร์</t>
  </si>
  <si>
    <t>จำนวนติดประกาศ ….. แห่ง</t>
  </si>
  <si>
    <t xml:space="preserve">เอกสารเผยแพร่                                      </t>
  </si>
  <si>
    <t>เสียงตามสาย</t>
  </si>
  <si>
    <t>แผ่นพับ/วารสาร .....ฉบับ</t>
  </si>
  <si>
    <t>สัปดาห์ละ ….. ครั้ง  ช่วงเวลา…...</t>
  </si>
  <si>
    <t xml:space="preserve">   </t>
  </si>
  <si>
    <t>การประชุมพนักงาน</t>
  </si>
  <si>
    <t>จำนวนผู้ได้รับ ….. คน</t>
  </si>
  <si>
    <t xml:space="preserve">สัปดาห์ละ ….. ครั้ง </t>
  </si>
  <si>
    <t>ระดับของผู้ได้รับ…….</t>
  </si>
  <si>
    <t xml:space="preserve">อื่นๆ (ระบุ) …………….. </t>
  </si>
  <si>
    <t>มีนโยบายการจัดการพลังงานจากฝ่ายบริหารและถือเป็นส่วนหนึ่งของนโยบายของบริษัท</t>
  </si>
  <si>
    <t>มีการจัดองค์กรและเป็นโครงสร้างส่วนหนึ่งของฝ่ายบริหารกำหนดหน้าที่ความรับผิดชอบไว้ชัดเจน</t>
  </si>
  <si>
    <t>มีนโยบายและมีการสนับสนุนเป็นครั้งคราวจากฝ่ายบริหาร</t>
  </si>
  <si>
    <t>คณะกรรมการอนุรักษ์พลังงานเป็นช่องทางหลักในการดำเนินงาน</t>
  </si>
  <si>
    <t>คณะกรรมการเฉพาะกิจเป็นผู้ดำเนินการ</t>
  </si>
  <si>
    <t>จัดฝึกอบรมให้พนักงานรับทราบเป็นครั้งคราว</t>
  </si>
  <si>
    <t>ลงทุนโดยดูมาตรการที่มีระยะเวลาคุ้มทุนเร็ว</t>
  </si>
  <si>
    <t>ไม่มีแนวทางปฏิบัติที่ทำไว้เป็นลายลักษณ์อักษร</t>
  </si>
  <si>
    <t>ผู้รับผิดชอบด้านพลังงานมีขอบเขตหน้าที่ความรับผิดชอบจำกัด</t>
  </si>
  <si>
    <t>มีการสรุปรายงานด้านค่าใช้จ่ายการใช้พลังงานเพื่อใช้กันภายในฝ่ายวิศวกรรม</t>
  </si>
  <si>
    <t>แจ้งให้พนักงานทราบอย่างไม่เป็นทางการเพื่อส่งเสริมการใช้พลังงานอย่างมีประสิทธิภาพ</t>
  </si>
  <si>
    <t>พิจารณาเฉพาะมาตรการที่ลงทุนต่ำ</t>
  </si>
  <si>
    <t>ไม่มีนโยบายที่ ชัดเจน</t>
  </si>
  <si>
    <t>ไม่มีผู้รับผิดชอบด้านพลังงาน</t>
  </si>
  <si>
    <t>ไม่มีการติดต่อกับผู้ใช้พลังงาน</t>
  </si>
  <si>
    <t>ไม่มีระบบรวบรวมข้อมูลและบัญชีการใช้พลังงาน</t>
  </si>
  <si>
    <t>ไม่มีการสนับสนุนการประหยัดพลังงาน</t>
  </si>
  <si>
    <t>นโยบายการอนุรักษ์พลังงาน</t>
  </si>
  <si>
    <t>กำหนดเป้าหมายที่ครอบคลุม ติดตามผล หาข้อผิดพลาดประเมินผล และควบคุมการใช้งบประมาณ</t>
  </si>
  <si>
    <t>ประชาสัมพันธ์คุณค่าของการประหยัดพลังงาน และผลการดำเนินงานของการจัดการพลังงาน</t>
  </si>
  <si>
    <t>จัดสรรงบประมาณโดยละเอียด โดยพิจารณาถึงความสำคัญของโครงการ</t>
  </si>
  <si>
    <t>ใช้ระยะเวลา คุ้มทุนเป็นหลักในการพิจารณาการลงทุน</t>
  </si>
  <si>
    <t>ไม่มีการกำหนดนโยบายที่ชัดเจน โดยผู้บริหารหรือผู้รับผิดชอบด้านพลังงาน</t>
  </si>
  <si>
    <t>มีผู้รับผิดชอบด้านพลังงานรายงานต่อคณะกรรมการเฉพาะกิจ แต่สายงานบังคับบัญชาไม่ชัดเจน</t>
  </si>
  <si>
    <t>มีการติดต่ออย่างไม่เป็นทางการระหว่างวิศวกรกับผู้ใช้พลังงาน (พนักงาน)</t>
  </si>
  <si>
    <t>ผู้รับผิดชอบด้านพลังงานรายงานโดยตรงต่อคณะ กรรมการจัดการพลังงาน ซึ่งประกอบด้วยหัวหน้าฝ่ายต่างๆ</t>
  </si>
  <si>
    <t>ให้พนักงานรับทราบโครงการอนุรักษ์พลังงาน และให้มีการประชา สัมพันธ์อย่างสม่ำเสมอ</t>
  </si>
  <si>
    <t>ทำรายงานติดตามประเมิน ผล โดยดูจากมิเตอร์ให้คณะ กรรมการเฉพาะกิจเข้ามาเกี่ยวข้องกับการตั้งงบประ มาณ</t>
  </si>
  <si>
    <t>ไม่มีการลงทุนใดๆในการปรับปรุงประสิทธิภาพ การใช้พลังงาน</t>
  </si>
  <si>
    <t>ใส่เอกสารการเผยแพร่นโยบายอนุรักษ์พลังงาน วิธีการที่ 1</t>
  </si>
  <si>
    <t>ใส่เอกสารการเผยแพร่นโยบายอนุรักษ์พลังงาน วิธีการที่ 2</t>
  </si>
  <si>
    <t>เผยแพร่และดำเนินการดังต่อไปนี้</t>
  </si>
  <si>
    <t>No.</t>
  </si>
  <si>
    <t>Fuel</t>
  </si>
  <si>
    <t>Heating Value</t>
  </si>
  <si>
    <t>01</t>
  </si>
  <si>
    <t xml:space="preserve">น้ำมันเตา  </t>
  </si>
  <si>
    <t xml:space="preserve">   =    39.77  เมกะจูล/ลิตร</t>
  </si>
  <si>
    <t>02</t>
  </si>
  <si>
    <t xml:space="preserve">   =    38.18  เมกะจูล/ลิตร</t>
  </si>
  <si>
    <t>03</t>
  </si>
  <si>
    <t xml:space="preserve">   =    41.28  เมกะจูล/ลิตร</t>
  </si>
  <si>
    <t>04</t>
  </si>
  <si>
    <t xml:space="preserve">   =    36.42  เมกะจูล/ลิตร</t>
  </si>
  <si>
    <t>05</t>
  </si>
  <si>
    <t>น้ำมันเบนซิน</t>
  </si>
  <si>
    <t xml:space="preserve">   =    31.48  เมกะจูล/ลิตร</t>
  </si>
  <si>
    <t>06</t>
  </si>
  <si>
    <t>น้ำมันก๊าด</t>
  </si>
  <si>
    <t xml:space="preserve">   =    34.53  เมกะจูล/ลิตร</t>
  </si>
  <si>
    <t>07</t>
  </si>
  <si>
    <t xml:space="preserve">ก๊าซปิโตรเลียมเหลว </t>
  </si>
  <si>
    <t xml:space="preserve">   =  26.62   เมกะจูล/ลิตร</t>
  </si>
  <si>
    <t>08</t>
  </si>
  <si>
    <t xml:space="preserve">( LPG )         </t>
  </si>
  <si>
    <t xml:space="preserve">   =  50.23   เมกะจูล/กิโลกรัม</t>
  </si>
  <si>
    <t>09</t>
  </si>
  <si>
    <t xml:space="preserve">ก๊าซธรรมชาติ        </t>
  </si>
  <si>
    <t xml:space="preserve">   =  1,055   เมกะจูล/ล้านบีทียู</t>
  </si>
  <si>
    <t>10</t>
  </si>
  <si>
    <t>ถ่านหินนำเข้า</t>
  </si>
  <si>
    <t xml:space="preserve">   =  26,370  เมกะจูล/ตัน</t>
  </si>
  <si>
    <t>11</t>
  </si>
  <si>
    <t>ลิกไนต์ (ลี้)</t>
  </si>
  <si>
    <t xml:space="preserve">   =  18,420  เมกะจูล/ตัน</t>
  </si>
  <si>
    <t>12</t>
  </si>
  <si>
    <t>ลิกไนต์ (กระบี่)</t>
  </si>
  <si>
    <t xml:space="preserve">   =  10,880  เมกะจูล/ตัน</t>
  </si>
  <si>
    <t>13</t>
  </si>
  <si>
    <t>ลิกไนต์ (แม่เมาะ)</t>
  </si>
  <si>
    <t xml:space="preserve">   =  10,470  เมกะจูล/ตัน</t>
  </si>
  <si>
    <t>14</t>
  </si>
  <si>
    <t>ลิกไนต์ (แจ้คอน)</t>
  </si>
  <si>
    <t xml:space="preserve">   =  15,110  เมกะจูล/ตัน</t>
  </si>
  <si>
    <t>15</t>
  </si>
  <si>
    <t>ฟืน</t>
  </si>
  <si>
    <t xml:space="preserve">   =  15.99   เมกะจูล/กิโลกรัม</t>
  </si>
  <si>
    <t>16</t>
  </si>
  <si>
    <t>ถ่าน</t>
  </si>
  <si>
    <t xml:space="preserve">   =  28.88   เมกะจูล/กิโลกรัม</t>
  </si>
  <si>
    <t>17</t>
  </si>
  <si>
    <t>แกลบ</t>
  </si>
  <si>
    <t xml:space="preserve">   =  14.40   เมกะจูล/กิโลกรัม</t>
  </si>
  <si>
    <t>18</t>
  </si>
  <si>
    <t>กากอ้อย</t>
  </si>
  <si>
    <t xml:space="preserve">   =  7.53    เมกะจูล/กิโลกรัม</t>
  </si>
  <si>
    <t>19</t>
  </si>
  <si>
    <t xml:space="preserve">ขยะ      </t>
  </si>
  <si>
    <t xml:space="preserve">   =  4.86   เมกะจูล/กิโลกรัม</t>
  </si>
  <si>
    <t>20</t>
  </si>
  <si>
    <t xml:space="preserve">ขี้เลื่อย  </t>
  </si>
  <si>
    <t xml:space="preserve">   =  10.88  เมกะจูล/กิโลกรัม</t>
  </si>
  <si>
    <t>21</t>
  </si>
  <si>
    <t>วัสดุเหลือใช้ทางการเกษตร</t>
  </si>
  <si>
    <t xml:space="preserve">   =  12.68  เมกะจูล/กิโลกรัม</t>
  </si>
  <si>
    <t>22</t>
  </si>
  <si>
    <t>กะลาปาล์ม</t>
  </si>
  <si>
    <t xml:space="preserve">   = 16,900   เมกะจูล/ตัน</t>
  </si>
  <si>
    <t>23</t>
  </si>
  <si>
    <t>ซังข้าวโพด</t>
  </si>
  <si>
    <t xml:space="preserve">   = 1,6220  เมกะจูล/ตัน</t>
  </si>
  <si>
    <t>ค่า Heating Value และหน่วยของเชื้อเพลิงที่ใช้จะต้องเป็นไปตามที่ พพ. กำหนดใน บพร.1 ตามตัวอย่างด้านบน และหากมีเชื้อเพลิงนอกเหนือจากนี้ที่ปรึกษาฯ จะต้องแจ้งจุฬาฯ ให้รับทราบ และเพิ่มเติมในฐานข้อมูลต่อไป ในส่วนเชื้อเพลิงน้ำมันเตา ต้องระบุชนิดให้ชัดเจนตามการใช</t>
  </si>
  <si>
    <t>วิธีการ</t>
  </si>
  <si>
    <t>ประเมิน</t>
  </si>
  <si>
    <t>ตรวจวัด</t>
  </si>
  <si>
    <t>อุปกรณ์</t>
  </si>
  <si>
    <t>(1)  พื้นที่ใช้สอยสำหรับโรงแรม ได้แก่ ส่วนบริการห้องพัก พื้นที่ส่วนสาธารณะ ส่วนบริการด้านหน้า และส่วนบริการด้านหลัง</t>
  </si>
  <si>
    <t>หมายเหตุ  :</t>
  </si>
  <si>
    <t>การกำหนดเป้าหมาย</t>
  </si>
  <si>
    <t>ค่าเป้าหมาย</t>
  </si>
  <si>
    <t>ร้อยละที่ลดลงของปริมาณพลังงานที่ใช้เดิม</t>
  </si>
  <si>
    <t>คณะทำงานด้านการจัดการพลังงานได้ดำเนินการติดตามความก้าวหน้าของการปฏิบัติตามมาตรการและแผน</t>
  </si>
  <si>
    <t>อนุรักษ์พลังงนที่กำหนดไว้ โดยผลการดำเนินการสรุปได้ดังต่อไปนี้</t>
  </si>
  <si>
    <t xml:space="preserve"> ในกรณีไม่มีค่าความร้อนสูงจากผู้จำหน่าย ให้อ้างอิงค่าความร้อนเฉลี่ยตามที่กรมพัฒนาพลังงานทดแทนและอนุรักษ์พลังงานกำหนด</t>
  </si>
  <si>
    <t>(เมกะจูล/เตียง-วัน)</t>
  </si>
  <si>
    <t>(เมกะจูล/ห้อง-วัน)</t>
  </si>
  <si>
    <t>ปี 2554</t>
  </si>
  <si>
    <t>เป็นผู้ได้รับประกาศนียบัตรวิชาชีพชั้นสูงและมีประสบการณ์การทำงานในอาคารอย่างน้อยสามปีโดยมีผลงานด้านการอนุรักษ์</t>
  </si>
  <si>
    <t>เป็นผู้ได้รับปริญญาทางวิศวกรรมศาสตร์  หรือทางวิทยาศาสตร์ โดยมีผลงานด้านการอนุรักษ์พลังงานตามการรับรองของเจ้าของอาคารควบคุม</t>
  </si>
  <si>
    <t>วิธีการเผยแพร่คณะทำงานด้านการจัดการพลังงาน</t>
  </si>
  <si>
    <t>มีการประสานงานระหว่างผู้รับผิดชอบด้านพลังงาน และทีมงานทุก ระดับอย่าง สม่ำเสมอ</t>
  </si>
  <si>
    <t>ค่าการใช้พลังงานจำเพาะ (SEC) =ปริมาณพลังงานไฟฟ้า (กิโลวัตต์-ชั่วโมง) x 3.6 (เมกะจูล/กิโลวัตต์-ชั่วโมง)+ปริมาณพลังงานความร้อน (เมกะจูล)</t>
  </si>
  <si>
    <t>ค่าประสิทธิภาพหรือสมรรถนะ</t>
  </si>
  <si>
    <t>(ข) การประเมินระดับการบริการ</t>
  </si>
  <si>
    <t>ประเภทอาคาร</t>
  </si>
  <si>
    <t>แจ้งผลการใช้พลังงานจากมิเตอร์ย่อยให้แต่ละฝ่ายทราบ แต่ไม่มีการแจ้งถึงผลการประหยัด</t>
  </si>
  <si>
    <t>ค่าการใช้พลังงานจำเพาะ (SEC)   =    ปริมาณพลังงานไฟฟ้า (กิโลวัตต์-ชั่วโมง) x 3.6(เมกะจูล/กิโลวัตต์-ชั่วโมง) + ปริมาณพลังงานความร้อน (เมกะจูล)</t>
  </si>
  <si>
    <t xml:space="preserve">           สถานศึกษา</t>
  </si>
  <si>
    <t>เพื่อแสดงเจตจำนงและความมุ่งมั่นในการดำเนินการด้านการอนุรักษ์พลังงาน อาคารควบคุมได้กำหนด</t>
  </si>
  <si>
    <t>นโยบายอนุรักษ์พลังงานตามวัตถุประสงค์และเป้าหมายการอนุรักษ์พลังงาน ซึ่งสอดคล้องกับสถานภาพการใช้</t>
  </si>
  <si>
    <t>พลังงานและเหมาะสมกับอาคารควบคุม ดังต่อไปนี้</t>
  </si>
  <si>
    <t>หมายเหตุ :</t>
  </si>
  <si>
    <t>ชื่อนิติบุคคล :</t>
  </si>
  <si>
    <t>ของอาคารควบคุม</t>
  </si>
  <si>
    <t xml:space="preserve">     การจัดการพลังงานให้เป็นไปตามที่กฎกระทรวงกำหนดทุกประการ</t>
  </si>
  <si>
    <t xml:space="preserve">     ให้เป็นไปตามที่กฎกระทรวงกำหนดทุกประการ</t>
  </si>
  <si>
    <t>ข้าพเจ้าในฐานะประธานคณะทำงานด้านการจัดการพลังงานของอาคารควบคุม ขอรับรองว่าได้ดำเนิน</t>
  </si>
  <si>
    <t xml:space="preserve">                    ข้าพเจ้าในฐานะผู้รับผิดชอบด้านพลังงานของอาคารควบคุม ขอรับรองว่าได้ดำเนินการจัดการพลังงาน</t>
  </si>
  <si>
    <t xml:space="preserve">    ตำแหน่งผู้รับผิดชอบด้านพลังงานสามัญ</t>
  </si>
  <si>
    <t xml:space="preserve">           ตำแหน่งผู้รับผิดชอบด้านพลังงานอาวุโส</t>
  </si>
  <si>
    <t xml:space="preserve">                    ข้าพเจ้าในฐานะเจ้าของอาคารควบคุม/ผู้รับมอบอำนาจ ขอรับรองว่าได้ดำเนินการจัดการพลังงานให้</t>
  </si>
  <si>
    <t xml:space="preserve">   เป็นไปตามที่กฎกระทรวงกำหนดทุกประการ</t>
  </si>
  <si>
    <t>ภาคผนวก</t>
  </si>
  <si>
    <t>แผนก/ฝ่าย</t>
  </si>
  <si>
    <t xml:space="preserve">          ผู้รับผิดชอบด้านพลังงานสามัญ</t>
  </si>
  <si>
    <t xml:space="preserve">          ผู้รับผิดชอบด้านพลังงานอาวุโส</t>
  </si>
  <si>
    <t>ผู้รับผิดชอบด้านพลังงานสามัญ</t>
  </si>
  <si>
    <t>ผู้รับผิดชอบด้านพลังงานอาวุโส</t>
  </si>
  <si>
    <t>1.1 โครงสร้างคณะทำงานด้านการจัดการพลังงาน</t>
  </si>
  <si>
    <t>(ใส่ผังโครงสร้างคณะทำงานด้านการจัดการพลังงาน)</t>
  </si>
  <si>
    <t>(ใส่คำสั่งแต่งตั้งคณะทำงานด้านการจัดการพลังงาน)</t>
  </si>
  <si>
    <t>(ใส่เอกสารการเผยแพร่คณะทำงานฯ วิธีการที่ 1)</t>
  </si>
  <si>
    <t>(ใส่เอกสารการเผยแพร่คณะทำงานฯ วิธีการที่ 2)</t>
  </si>
  <si>
    <t>ผลการประเมินสถานภาพการจัดการพลังงานเบื้องต้น</t>
  </si>
  <si>
    <t xml:space="preserve">       เพื่อให้พนักงานทุกคนรับทราบและปฏิบัติตามนโยบายอนุรักษ์พลังงานของอาคารควบคุม จึงได้ดำเนินการ</t>
  </si>
  <si>
    <t xml:space="preserve">        วิธีการเผยแพร่นโยบายอนุรักษ์พลังงาน             </t>
  </si>
  <si>
    <t xml:space="preserve">               4.2.2  ค่าการใช้พลังงานจำเพาะของจำนวนคนไข้ใน (กรณีโรงพยาบาล)</t>
  </si>
  <si>
    <t xml:space="preserve">             4.2.3  ค่าการใช้พลังงานจำเพาะของจำนวนห้องที่จำหน่ายได้ (กรณีโรงแรม)</t>
  </si>
  <si>
    <t>อายุการใช้งาน (ปี)</t>
  </si>
  <si>
    <t>ปริมาณการใช้
พลังงานไฟฟ้า
(กิโลวัตต์-ชั่วโมง/ปี)</t>
  </si>
  <si>
    <t>ปริมาณการ
ใช้พลังงานความร้อน
(เมกะจูล/ปี)</t>
  </si>
  <si>
    <t>สัดส่วนการ
ใช้พลังงาน
ในระบบ</t>
  </si>
  <si>
    <t>หมายเหตุ : ผู้รับผิดชอบ หมายถึง บุคคลที่รับผิดชอบมาตรการ</t>
  </si>
  <si>
    <t>การแต่งตั้งคณะผู้ตรวจประเมินการจัดการพลังงานภายในองค์กร</t>
  </si>
  <si>
    <t xml:space="preserve">     วิธีการเผยแพร่คณะผู้ตรวจประเมินการจัดการพลังงานภายในองค์กร</t>
  </si>
  <si>
    <t>8.1 การทบทวนการดำเนินงานการจัดการพลังงาน</t>
  </si>
  <si>
    <t>8.2 การเผยแพร่ผลการทบทวน วิเคราะห์ และแก้ไขข้อบกพร่องของการจัดการพลังงาน</t>
  </si>
  <si>
    <t xml:space="preserve">               </t>
  </si>
  <si>
    <t>ชื่ออาคารควบคุม :</t>
  </si>
  <si>
    <t>TSIC - ID :</t>
  </si>
  <si>
    <t xml:space="preserve">      เพื่อให้พนักงานทุกคนรับทราบ คำสั่งแต่งตั้งคณะทำงานด้านการจัดการพลังงาน โดยอาคารได้ดำเนินการเผยแพร่และดำเนินการดังต่อไปนี้</t>
  </si>
  <si>
    <t xml:space="preserve">    ตารางด้านบนได้</t>
  </si>
  <si>
    <t>3. การประเมินสถานภาพการจัดการพลังงานในภาพรวมของอาคารควบคุม หากทางอาคารมีวิธีการอื่นที่เหมาะสมกว่า ก็สามารถนำมาใช้แทน</t>
  </si>
  <si>
    <t>ใช้งานจริง</t>
  </si>
  <si>
    <t>การกำหนดเป้าหมายและแผนอนุรักษ์พลังงาน และแผนการฝึกอบรมและกิจกรรมเพื่อ</t>
  </si>
  <si>
    <t>ส่งเสริมการอนุรักษ์พลังงาน</t>
  </si>
  <si>
    <t>5.2 แผนการฝึกอบรม และกิจกรรมเพื่อส่งเสริมการอนุรักษ์พลังงาน</t>
  </si>
  <si>
    <t xml:space="preserve">     วิธีการเผยแพร่แผนฝึกอบรมและกิจกรรมเพื่อส่งเสริมการอนุรักษ์พลังงาน</t>
  </si>
  <si>
    <t>5.3 การเผยแพร่แผนฝึกอบรมและกิจกรรมเพื่อส่งเสริมการอนุรักษ์พลังงาน</t>
  </si>
  <si>
    <t xml:space="preserve">      เพื่อให้พนักงานทุกคนรับทราบและเข้าร่วมดำเนินการตามแผนฝึกอบรมและกิจกรรมเพื่อส่งเสริมการอนุรักษ์พลังงานขององค์กร โดยอาคารได้ดำเนินการเผยแพร่และดำเนินการดังต่อไปนี้</t>
  </si>
  <si>
    <t xml:space="preserve">          การปฏิบัติตามเป้าหมายและแผนอนุรักษ์พลังงาน และแผนการฝึกอบรม</t>
  </si>
  <si>
    <t xml:space="preserve">          และกิจกรรมเพื่อส่งเสริมการอนุรักษ์พลังงาน</t>
  </si>
  <si>
    <t>6.2 ผลการติดตามการดำเนินงานของแผนการฝึกอบรมและกิจกรรมเพื่อส่งเสริมการอนุรักษ์พลังงาน</t>
  </si>
  <si>
    <t xml:space="preserve"> เพื่อให้พนักงานทุกคนรับทราบ คำสั่งแต่งตั้งคณะผู้ตรวจประเมินการจัดการพลังงานภายในองค์กร 
โดยอาคารได้ดำเนินการเผยแพร่และดำเนินการดังต่อไปนี้</t>
  </si>
  <si>
    <t xml:space="preserve"> แบบประเมินการใช้พลังงานในเครื่องจักร/อุปกรณ์หลัก</t>
  </si>
  <si>
    <t>เครื่องจักร/อุปกรณ์หลัก</t>
  </si>
  <si>
    <t>ประเภทพลังงาน</t>
  </si>
  <si>
    <t xml:space="preserve">(1) ปริมาณการใช้พลังงาน </t>
  </si>
  <si>
    <t xml:space="preserve">(2) ชั่วโมงการใช้งาน </t>
  </si>
  <si>
    <t xml:space="preserve">(3) ศักยภาพการปรับปรุง </t>
  </si>
  <si>
    <t>คะแนนรวม  (1) x (2) x (3)</t>
  </si>
  <si>
    <t>ลำดับความสำคัญ</t>
  </si>
  <si>
    <t>น้อยที่สุด  (1 คะแนน)</t>
  </si>
  <si>
    <t>น้อย         (2 คะแนน)</t>
  </si>
  <si>
    <t>ปานกลาง (3 คะแนน)</t>
  </si>
  <si>
    <t>มาก          (4 คะแนน)</t>
  </si>
  <si>
    <t>มากที่สุด   (5 คะแนน)</t>
  </si>
  <si>
    <t>น้อย         (1 คะแนน)</t>
  </si>
  <si>
    <t>ปานกลาง (2 คะแนน)</t>
  </si>
  <si>
    <t>มาก         (3 คะแนน)</t>
  </si>
  <si>
    <t>มากที่สุด  (4 คะแนน)</t>
  </si>
  <si>
    <t>1. เครื่องจักร/อุปกรณ์หลัก ที่มีคะแนนรวมมาก ถือว่ามีความสำคัญในการนำไปกำหนดเป็นมาตรการอนุรักษ์พลังงาน</t>
  </si>
  <si>
    <t xml:space="preserve">                 </t>
  </si>
  <si>
    <t xml:space="preserve">2.  กรณีมีหลายแผนกให้เพิ่มตารางตามจำนวนแผนกที่มีการใช้พลังงาน  </t>
  </si>
  <si>
    <t>การค้นหาการใช้พลังงานที่มีนัยสำคัญในเครื่องจักร/อุปกรณ์หลัก อาคารควบคุมได้ดำเนินการโดยการ</t>
  </si>
  <si>
    <t>3.  แนวทางนี้เป็นข้อแนะนำเท่านั้น ท่านสามารถใช้วิธีการอื่นในการประเมินที่มีค่านี้ได้ เช่น การตรวจวัด การใช้งานจริง</t>
  </si>
  <si>
    <t>ลงชื่อ.................................................................</t>
  </si>
  <si>
    <t xml:space="preserve">      ลงชื่อ...........................................................</t>
  </si>
  <si>
    <t xml:space="preserve">                ลงชื่อ.........................................................</t>
  </si>
  <si>
    <r>
      <rPr>
        <b/>
        <sz val="16"/>
        <color indexed="8"/>
        <rFont val="TH SarabunPSK"/>
        <family val="2"/>
      </rPr>
      <t>รูปที่ 1-1</t>
    </r>
    <r>
      <rPr>
        <sz val="16"/>
        <color indexed="8"/>
        <rFont val="TH SarabunPSK"/>
        <family val="2"/>
      </rPr>
      <t xml:space="preserve">  ผังโครงสร้างคณะทำงานด้านการจัดการพลังงาน</t>
    </r>
  </si>
  <si>
    <r>
      <t>รูปที่ 1-2</t>
    </r>
    <r>
      <rPr>
        <sz val="16"/>
        <rFont val="TH SarabunPSK"/>
        <family val="2"/>
      </rPr>
      <t xml:space="preserve">  คำสั่งแต่งตั้งคณะทำงานด้านการจัดการพลังงาน</t>
    </r>
  </si>
  <si>
    <r>
      <rPr>
        <b/>
        <sz val="16"/>
        <color indexed="8"/>
        <rFont val="TH SarabunPSK"/>
        <family val="2"/>
      </rPr>
      <t>รูปที่ 1-3</t>
    </r>
    <r>
      <rPr>
        <sz val="16"/>
        <color indexed="8"/>
        <rFont val="TH SarabunPSK"/>
        <family val="2"/>
      </rPr>
      <t xml:space="preserve">  ภาพการเผยแพร่คณะทำงานด้านการจัดการพลังงาน</t>
    </r>
  </si>
  <si>
    <r>
      <t>ขั้นตอนที่ 2</t>
    </r>
    <r>
      <rPr>
        <b/>
        <sz val="20"/>
        <color indexed="8"/>
        <rFont val="TH SarabunPSK"/>
        <family val="2"/>
      </rPr>
      <t xml:space="preserve"> การประเมินสถานภาพการจัดการพลังงานเบื้องต้น</t>
    </r>
  </si>
  <si>
    <r>
      <rPr>
        <b/>
        <sz val="16"/>
        <color indexed="8"/>
        <rFont val="TH SarabunPSK"/>
        <family val="2"/>
      </rPr>
      <t>ตารางที่ 2.1</t>
    </r>
    <r>
      <rPr>
        <sz val="16"/>
        <color indexed="8"/>
        <rFont val="TH SarabunPSK"/>
        <family val="2"/>
      </rPr>
      <t xml:space="preserve"> การประเมินการจัดการพลังงานขององค์กร</t>
    </r>
  </si>
  <si>
    <r>
      <rPr>
        <b/>
        <u/>
        <sz val="20"/>
        <color indexed="8"/>
        <rFont val="TH SarabunPSK"/>
        <family val="2"/>
      </rPr>
      <t>ขั้นตอนที่ 3</t>
    </r>
    <r>
      <rPr>
        <b/>
        <sz val="20"/>
        <color indexed="8"/>
        <rFont val="TH SarabunPSK"/>
        <family val="2"/>
      </rPr>
      <t xml:space="preserve"> นโยบายอนุรักษ์พลังงาน</t>
    </r>
  </si>
  <si>
    <r>
      <rPr>
        <b/>
        <sz val="16"/>
        <rFont val="TH SarabunPSK"/>
        <family val="2"/>
      </rPr>
      <t xml:space="preserve">รูปที่ 3-1 </t>
    </r>
    <r>
      <rPr>
        <sz val="16"/>
        <rFont val="TH SarabunPSK"/>
        <family val="2"/>
      </rPr>
      <t>นโยบายอนุรักษ์พลังงาน</t>
    </r>
  </si>
  <si>
    <r>
      <rPr>
        <b/>
        <sz val="16"/>
        <color indexed="8"/>
        <rFont val="TH SarabunPSK"/>
        <family val="2"/>
      </rPr>
      <t>รูปที่ 3-2</t>
    </r>
    <r>
      <rPr>
        <sz val="16"/>
        <color indexed="8"/>
        <rFont val="TH SarabunPSK"/>
        <family val="2"/>
      </rPr>
      <t xml:space="preserve">  ภาพการเผยแพร่นโยบายอนุรักษ์พลังงาน</t>
    </r>
  </si>
  <si>
    <r>
      <rPr>
        <b/>
        <u/>
        <sz val="20"/>
        <color indexed="8"/>
        <rFont val="TH SarabunPSK"/>
        <family val="2"/>
      </rPr>
      <t>ขั้นตอนที่ 6</t>
    </r>
    <r>
      <rPr>
        <b/>
        <sz val="20"/>
        <color indexed="8"/>
        <rFont val="TH SarabunPSK"/>
        <family val="2"/>
      </rPr>
      <t xml:space="preserve"> การดำเนินการตามแผนอนุรักษ์พลังงาน การตรวจสอบและวิเคราะห์การ</t>
    </r>
  </si>
  <si>
    <r>
      <rPr>
        <b/>
        <sz val="16"/>
        <color indexed="8"/>
        <rFont val="TH SarabunPSK"/>
        <family val="2"/>
      </rPr>
      <t>ตารางที่ 6.</t>
    </r>
    <r>
      <rPr>
        <sz val="16"/>
        <color indexed="8"/>
        <rFont val="TH SarabunPSK"/>
        <family val="2"/>
      </rPr>
      <t>1 สรุปผลการติดตามการดำเนินการตามแผนอนุรักษ์พลังงาน</t>
    </r>
  </si>
  <si>
    <r>
      <rPr>
        <b/>
        <sz val="16"/>
        <color indexed="8"/>
        <rFont val="TH SarabunPSK"/>
        <family val="2"/>
      </rPr>
      <t>ตารางที่ 6.3</t>
    </r>
    <r>
      <rPr>
        <sz val="16"/>
        <color indexed="8"/>
        <rFont val="TH SarabunPSK"/>
        <family val="2"/>
      </rPr>
      <t xml:space="preserve"> ผลการตรวจสอบและวิเคราะห์การปฏิบัติตามเป้าหมายและแผนอนุรักษ์พลังงาน</t>
    </r>
  </si>
  <si>
    <r>
      <rPr>
        <b/>
        <u/>
        <sz val="20"/>
        <color indexed="8"/>
        <rFont val="TH SarabunPSK"/>
        <family val="2"/>
      </rPr>
      <t>ขั้นตอนที่ 7</t>
    </r>
    <r>
      <rPr>
        <b/>
        <sz val="20"/>
        <color indexed="8"/>
        <rFont val="TH SarabunPSK"/>
        <family val="2"/>
      </rPr>
      <t xml:space="preserve"> การตรวจติดตามและประเมินการจัดการพลังงาน</t>
    </r>
  </si>
  <si>
    <r>
      <rPr>
        <b/>
        <sz val="16"/>
        <color indexed="8"/>
        <rFont val="TH SarabunPSK"/>
        <family val="2"/>
      </rPr>
      <t>รูปที่ 7-1</t>
    </r>
    <r>
      <rPr>
        <sz val="16"/>
        <color indexed="8"/>
        <rFont val="TH SarabunPSK"/>
        <family val="2"/>
      </rPr>
      <t xml:space="preserve"> คำสั่งแต่งตั้งคณะผู้ตรวจประเมินการจัดการพลังงานภายในองค์กร</t>
    </r>
  </si>
  <si>
    <r>
      <rPr>
        <b/>
        <sz val="16"/>
        <rFont val="TH SarabunPSK"/>
        <family val="2"/>
      </rPr>
      <t xml:space="preserve">รูปที่ 7-2 </t>
    </r>
    <r>
      <rPr>
        <sz val="16"/>
        <rFont val="TH SarabunPSK"/>
        <family val="2"/>
      </rPr>
      <t>เผยแพร่คำสั่งแต่งตั้งคณะผู้ตรวจประเมินการจัดการพลังงานภายในองค์กร</t>
    </r>
  </si>
  <si>
    <r>
      <rPr>
        <b/>
        <sz val="16"/>
        <color indexed="8"/>
        <rFont val="TH SarabunPSK"/>
        <family val="2"/>
      </rPr>
      <t>ตารางที่ 7.1</t>
    </r>
    <r>
      <rPr>
        <sz val="16"/>
        <color indexed="8"/>
        <rFont val="TH SarabunPSK"/>
        <family val="2"/>
      </rPr>
      <t xml:space="preserve"> การตรวจติดตามการดำเนินการจัดการพลังงาน</t>
    </r>
  </si>
  <si>
    <r>
      <rPr>
        <b/>
        <sz val="16"/>
        <color indexed="8"/>
        <rFont val="TH SarabunPSK"/>
        <family val="2"/>
      </rPr>
      <t>ตารางที่ 7.1</t>
    </r>
    <r>
      <rPr>
        <sz val="16"/>
        <color indexed="8"/>
        <rFont val="TH SarabunPSK"/>
        <family val="2"/>
      </rPr>
      <t xml:space="preserve"> การตรวจติดตามการดำเนินการจัดการพลังงาน  (ต่อ)</t>
    </r>
  </si>
  <si>
    <r>
      <rPr>
        <b/>
        <sz val="16"/>
        <color indexed="8"/>
        <rFont val="TH SarabunPSK"/>
        <family val="2"/>
      </rPr>
      <t xml:space="preserve">รูปที่ 8-1 </t>
    </r>
    <r>
      <rPr>
        <sz val="16"/>
        <color indexed="8"/>
        <rFont val="TH SarabunPSK"/>
        <family val="2"/>
      </rPr>
      <t>เอกสารวาระการประชุมทบทวนด้านการจัดการพลังงาน</t>
    </r>
  </si>
  <si>
    <r>
      <rPr>
        <b/>
        <sz val="14"/>
        <color indexed="8"/>
        <rFont val="TH SarabunPSK"/>
        <family val="2"/>
      </rPr>
      <t>รูปที่ 8-2</t>
    </r>
    <r>
      <rPr>
        <sz val="14"/>
        <color indexed="8"/>
        <rFont val="TH SarabunPSK"/>
        <family val="2"/>
      </rPr>
      <t xml:space="preserve">  ภาพการเผยแพร่ผลการทบทวน วิเคราะห์ และแก้ไขข้อบกพร่องของการจัดการพลังงาน</t>
    </r>
  </si>
  <si>
    <r>
      <t xml:space="preserve">วันที่ </t>
    </r>
    <r>
      <rPr>
        <sz val="15"/>
        <rFont val="TH SarabunPSK"/>
        <family val="2"/>
      </rPr>
      <t>……………………….….....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</si>
  <si>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</si>
  <si>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</si>
  <si>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</si>
  <si>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</si>
  <si>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</si>
  <si>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</si>
  <si>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</si>
  <si>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</si>
  <si>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</si>
  <si>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อาคารเริ่มเปิดดำเนินการ เมื่อปี พ.ศ. .............</t>
  </si>
  <si>
    <t xml:space="preserve">          อื่นๆ (ระบุ)  ....................................................</t>
  </si>
  <si>
    <t>ค่าการใช้พลังงานจำเพาะ (SEC) = ปริมาณพลังงานไฟฟ้า(กิโลวัตต์-ชั่วโมง) x 3.6(เมกะจูล/กิโลวัตต์-ชั่วโมง)+ปริมาณพลังงานความร้อน (เมกะจูล)</t>
  </si>
  <si>
    <t xml:space="preserve">                การค้นหาการใช้พลังงานที่มีนัยสำคัญในเครื่องจักร/อุปกรณ์หลัก อาคารควบคุมได้ดำเนินการโดยการตรวจวัดหา</t>
  </si>
  <si>
    <t>ข้อมูลปริมาณการใช้พลังงาน ชั่วโมงการทำงาน และวิเคราะห์หาค่าประสิทธิภาพและการสูญเสียพลังงานในแต่ละเครื่องจักร/</t>
  </si>
  <si>
    <t>อุปกรณ์หลักที่มีการใช้ในอาคารควบคุม ซึ่งมีผลสรุปได้ดังนี้</t>
  </si>
  <si>
    <t>อาคารควบคุมได้กำหนดเป้าหมายและแผนอนุรักษ์พลังงาน โดยมีรายละเอียดการดำเนินการดังต่อไปนี้</t>
  </si>
  <si>
    <t xml:space="preserve">          เพื่อให้พนักงานทุกคนรับทราบและติดตามผลการทบทวนวิเคราะห์ และแก้ไขข้อบกพร่องของการจัดการพลังงานขององค์กร โดยอาคารได้ดำเนินการเผยแพร่และดำเนินการดังต่อไปนี้</t>
  </si>
  <si>
    <t xml:space="preserve">          วิธีการเผยแพร่ผลการทบทวน วิเคราะห์ และแก้ไขข้อบกพร่องของการจัดการพลังงาน</t>
  </si>
  <si>
    <r>
      <t xml:space="preserve">           หมายเหตุ</t>
    </r>
    <r>
      <rPr>
        <sz val="14"/>
        <rFont val="TH SarabunPSK"/>
        <family val="2"/>
      </rPr>
      <t xml:space="preserve">  </t>
    </r>
  </si>
  <si>
    <t xml:space="preserve">         ตรวจวัดหาข้อมูลปริมาณการใช้พลังงาน ชั่วโมงการทำงาน และวิเคราะห์หาค่าประสิทธิภาพและการสูญเสียพลังงาน</t>
  </si>
  <si>
    <t xml:space="preserve">         ในแต่ละเครื่องจักร/อุปกรณ์หลักที่มีการใช้ในอาคารควบคุม ซึ่งมีผลสรุปได้ดังนี้</t>
  </si>
  <si>
    <t>ปี 2553</t>
  </si>
  <si>
    <t>กิจกรรม</t>
  </si>
  <si>
    <t>จำนวน
ผู้เข้ากิจกรรม</t>
  </si>
  <si>
    <t>ใส่เอกสารการเผยแพร่แผนการฝึกอบรม วิธีการที่ 2</t>
  </si>
  <si>
    <t>หมายเหตุ : ผู้รับผิดชอบ หมายถึง บุคคลที่รับผิดชอบหลักสูตรฝึกอบรม</t>
  </si>
  <si>
    <t>หมายเหตุ : ผู้รับผิดชอบ หมายถึง บุคคลที่รับผิดชอบกิจกรรม</t>
  </si>
  <si>
    <t>6. อื่นๆ (ระบุ) ...............................................................</t>
  </si>
  <si>
    <t>4. แผนการฝึกอบรม</t>
  </si>
  <si>
    <t>5. แผนกิจกรรมเพื่อส่งเสริมการอนุรักษ์พลังงาน</t>
  </si>
  <si>
    <t>ใส่เอกสารการเผยแพร่แผนกิจกรรมเพื่อส่งเสริมการอนุรักษ์พลังงาน 
วิธีการที่ 1</t>
  </si>
  <si>
    <t>ไอน้ำที่ซื้อ</t>
  </si>
  <si>
    <t>หมายเหตุ : โปรดแนบสำเนาคำสั่งแต่งตั้งคณะทำงานด้านการจัดการพลังงาน และอำนาจหน้าที่ความรับผิดชอบ</t>
  </si>
  <si>
    <t xml:space="preserve">     หลักฐานหรือเอกสารต่างๆ ที่แสดงถึงการเผยแพร่คณะทำงานด้านการจัดการพลังงาน </t>
  </si>
  <si>
    <t>(ก) .....(ให้ระบุวิธีการเผยแพร่).............................</t>
  </si>
  <si>
    <t>(ข) .............(ให้ระบุวิธีการเผยแพร่)................................</t>
  </si>
  <si>
    <r>
      <t>2. ในกรณีที่อาคารควบคุมพัฒนาระบบการจัดการพลังงานในรอบที่สอง ในขั้นตอนนี้อาคารควบคุม</t>
    </r>
    <r>
      <rPr>
        <u/>
        <sz val="13"/>
        <rFont val="TH SarabunPSK"/>
        <family val="2"/>
      </rPr>
      <t xml:space="preserve">จะดำเนินการหรือไม่ดำเนินการก็ได้ </t>
    </r>
    <r>
      <rPr>
        <sz val="13"/>
        <rFont val="TH SarabunPSK"/>
        <family val="2"/>
      </rPr>
      <t>หากดำเนิน</t>
    </r>
  </si>
  <si>
    <t>หมายเหตุ : โปรดแนบสำเนาคำสั่งประกาศนโยบายอนุรักษ์พลังงาน</t>
  </si>
  <si>
    <t xml:space="preserve">หลักฐานหรือเอกสารต่างๆ ที่แสดงถึงการเผยแพร่นโยบายอนุรักษ์พลังงาน </t>
  </si>
  <si>
    <t>(ก)   ……….(ให้ระบุวิธีการเผยแพร่)……………….</t>
  </si>
  <si>
    <r>
      <t>(ข)</t>
    </r>
    <r>
      <rPr>
        <sz val="7"/>
        <rFont val="TH SarabunPSK"/>
        <family val="2"/>
      </rPr>
      <t xml:space="preserve">   </t>
    </r>
    <r>
      <rPr>
        <sz val="16"/>
        <rFont val="TH SarabunPSK"/>
        <family val="2"/>
      </rPr>
      <t>………….(ให้ระบุวิธีการเผยแพร่)…………….</t>
    </r>
  </si>
  <si>
    <t>กลุ่ม
ผู้เข้าอบรม</t>
  </si>
  <si>
    <t>(ก) .............(ให้ระบุวิธีการเผยแพร่).....................</t>
  </si>
  <si>
    <t>(ข) ..............(ให้ระบุวิธีการเผยแพร่)..............</t>
  </si>
  <si>
    <r>
      <rPr>
        <b/>
        <sz val="16"/>
        <color indexed="8"/>
        <rFont val="TH SarabunPSK"/>
        <family val="2"/>
      </rPr>
      <t>ตารางที่ 6.4</t>
    </r>
    <r>
      <rPr>
        <sz val="16"/>
        <color indexed="8"/>
        <rFont val="TH SarabunPSK"/>
        <family val="2"/>
      </rPr>
      <t xml:space="preserve"> ผลการตรวจสอบและวิเคราะห์การปฏิบัติตามเป้าหมายและแผนอนุรักษ์พลังงาน</t>
    </r>
  </si>
  <si>
    <t>ชื่อหลักสูตรการฝึกอบรม</t>
  </si>
  <si>
    <t>ชื่อกิจกรรม
เพื่อส่งเสริม
การอนุรักษ์พลังงาน</t>
  </si>
  <si>
    <t>หมายเหตุ : โปรดแนบสำเนาคำสั่งแต่งตั้งคณะผู้ตรวจประเมินการจัดการพลังงานภายในองค์กร</t>
  </si>
  <si>
    <t xml:space="preserve">     หลักฐานหรือเอกสารต่างๆ ที่แสดงถึงการเผยแพร่คณะผู้ตรวจประเมินการจัดการพลังงานภายในองค์กร</t>
  </si>
  <si>
    <t>ใส่เอกสารการเผยแพร่คณะผู้ตรวจประเมินการจัดการพลังงานภายในองค์กร วิธีการที่ 1</t>
  </si>
  <si>
    <t>ใส่เอกสารการเผยแพร่คณะผู้ตรวจประเมินการจัดการพลังงานภายในองค์กร วิธีการที่ 2</t>
  </si>
  <si>
    <t>หมายเหตุ : กรณีอาคารดำเนินการทบทวนภายหลังเดือน ธันวาคม ให้ระบุเพิ่มเติม</t>
  </si>
  <si>
    <t>ใส่เอกสารการเผยแพร่ผลการทบทวนวิเคราะห์ และแก้ไขข้อบกพร่องของการจัดการพลังงานขององค์กร วิธีการที่ 1</t>
  </si>
  <si>
    <t>ใส่เอกสารการเผยแพร่ผลการทบทวนวิเคราะห์ และแก้ไขข้อบกพร่องของการจัดการพลังงานขององค์กร วิธีการที่ 2</t>
  </si>
  <si>
    <r>
      <t>(ก)</t>
    </r>
    <r>
      <rPr>
        <sz val="7"/>
        <rFont val="TH SarabunPSK"/>
        <family val="2"/>
      </rPr>
      <t xml:space="preserve">   </t>
    </r>
    <r>
      <rPr>
        <sz val="16"/>
        <rFont val="TH SarabunPSK"/>
        <family val="2"/>
      </rPr>
      <t>........(ให้ระบุวิธีการเผยแพร่)..................</t>
    </r>
  </si>
  <si>
    <r>
      <t>(ข)</t>
    </r>
    <r>
      <rPr>
        <sz val="7"/>
        <rFont val="TH SarabunPSK"/>
        <family val="2"/>
      </rPr>
      <t xml:space="preserve">   </t>
    </r>
    <r>
      <rPr>
        <sz val="16"/>
        <rFont val="TH SarabunPSK"/>
        <family val="2"/>
      </rPr>
      <t>............(ให้ระบุวิธีการเผยแพร่)...............</t>
    </r>
  </si>
  <si>
    <t>(ก) ..........(ให้ระบุวิธีการเผยแพร่)..............</t>
  </si>
  <si>
    <t>(ข) ...........(ให้ระบุวิธีการเผยแพร่)................</t>
  </si>
  <si>
    <t xml:space="preserve">      หลักฐานหรือเอกสารต่างๆ ที่แสดงถึงการเผยแพร่ผลการทบทวน วิเคราะห์ และแก้ไขข้อบกพร่องของการจัดการพลังงาน</t>
  </si>
  <si>
    <t>คน</t>
  </si>
  <si>
    <t xml:space="preserve">5.1 การกำหนดเป้าหมายและแผนอนุรักษ์พลังงาน </t>
  </si>
  <si>
    <t xml:space="preserve">     เป้าหมายการอนุรักษ์พลังงาน </t>
  </si>
  <si>
    <t>กลุ่มผู้เข้าร่วมกิจกรรม</t>
  </si>
  <si>
    <t>จำนวนเข้าร่วมกิจกรรม</t>
  </si>
  <si>
    <t>หมายเหตุ : กรณีเลือกเป้าหมายการอนุรักษ์พลังงานเป็นค่าการใช้พลังงานต่อหน่วยบริการ และมีหลายบริการให้</t>
  </si>
  <si>
    <t>ระบุให้ครบตามบริการที่อาคารดำเนินการ</t>
  </si>
  <si>
    <t xml:space="preserve">     หลักฐานหรือเอกสารต่างๆ ที่แสดงถึงการเผยแพร่แผนฝึกอบรม</t>
  </si>
  <si>
    <t>(ข) ..............(ให้ระบุวิธีการเผยแพร่)...............</t>
  </si>
  <si>
    <t xml:space="preserve">ใส่เอกสารการเผยแพร่แผนการฝึกอบรม วิธีการที่ 1
</t>
  </si>
  <si>
    <t xml:space="preserve">     หลักฐานหรือเอกสารต่างๆ ที่แสดงถึงการเผยแพร่แผนกิจกรรมเพื่อส่งเสริมการอนุรักษ์พลังงาน</t>
  </si>
  <si>
    <t>ใส่เอกสารการเผยแพร่แผนกิจกรรมเพื่อส่งเสริมการอนุรักษ์พลังงาน 
วิธีการที่ 2</t>
  </si>
  <si>
    <t>การตรวจสอบการปฏิบัติตามเป้าหมายการอนุรักษ์พลังงาน</t>
  </si>
  <si>
    <t>การติดตามการดำเนินการ</t>
  </si>
  <si>
    <t>แผนการอนุรักษ์พลังงาน
ตามเป้าหมาย</t>
  </si>
  <si>
    <t>ผลการอนุรักษ์พลังงาน
ที่เกิดขึ้นจริง</t>
  </si>
  <si>
    <t>ที่ใช้เดิม</t>
  </si>
  <si>
    <t>ร้อยละที่ลดลงของปริมาณพลังงาน</t>
  </si>
  <si>
    <t>ระดับของค่าการใช้พลังงานต่อ</t>
  </si>
  <si>
    <t>หน่วยบริการที่ 1</t>
  </si>
  <si>
    <t>หน่วยบริการที่ 2</t>
  </si>
  <si>
    <t>หน่วยบริการที่ 3</t>
  </si>
  <si>
    <t xml:space="preserve"> การตรวจสอบและวิเคราะห์การปฏิบัติตาม</t>
  </si>
  <si>
    <t xml:space="preserve">     เป้าหมายและแผนอนุรักษ์พลังงาน</t>
  </si>
  <si>
    <t>4. ผลการตรวจสอบและวิเคราะห์การปฏิบัติตามเป้าหมายและ</t>
  </si>
  <si>
    <t>5. ผลการติดตามการดำเนินการตามแผนฝึกอบรม</t>
  </si>
  <si>
    <t>6. ผลการติดตามการดำเนินการตามแผนกิจกรรมเพื่อ</t>
  </si>
  <si>
    <t>7. อื่นๆ (ระบุ) ...............................................................</t>
  </si>
  <si>
    <t>2. ผลการตรวจสอบการปฏิบัติตามเป้าหมายการอนุรักษ์พลังงาน</t>
  </si>
  <si>
    <t xml:space="preserve">ครั้งที่ </t>
  </si>
  <si>
    <t>พ.ศ.</t>
  </si>
  <si>
    <t>1.2  การแต่งตั้งคณะทำงานด้านการจัดการพลังงาน และอำนาจหน้าที่ความรับผิดชอบ</t>
  </si>
  <si>
    <t>หลักสูตร</t>
  </si>
  <si>
    <t xml:space="preserve">        ผลิตสำรองกรณีฉุกเฉิน</t>
  </si>
  <si>
    <t>(3)=(1)+(2)
รวม</t>
  </si>
  <si>
    <r>
      <t>กลุ่มที่ 1 (ขนาดเล็ก) :</t>
    </r>
    <r>
      <rPr>
        <sz val="14"/>
        <rFont val="TH SarabunPSK"/>
        <family val="2"/>
      </rPr>
      <t xml:space="preserve"> อาคารควบคุมที่ใช้เครื่องวัดไฟฟ้าหรือติดตั้งหม้อแปลงไฟฟ้ารวมกันน้อยกว่าสามพันกิโลวัตต์หรือสามพันห้าร้อยสามสิบกิโลโวลต์แอมแปร์หรืออาคารควบคุมที่ใช้พลังงานไฟฟ้า พลังงานความร้อนจากไอน้ำ หรือ พลังงานสิ้นเปลืองอื่นๆ โดยมีปริมาณพลังงานเทียบเท่าพลังงานไฟฟ้าต่ำกว่าหกสิบล้านเมกะจูล/ปี</t>
    </r>
  </si>
  <si>
    <r>
      <t xml:space="preserve">กลุ่มที่ 2 (ขนาดใหญ่) : </t>
    </r>
    <r>
      <rPr>
        <sz val="14"/>
        <rFont val="TH SarabunPSK"/>
        <family val="2"/>
      </rPr>
      <t>อาคารควบคุมที่ใช้เครื่องวัดไฟฟ้าหรือติดตั้งหม้อแปลงไฟฟ้ารวมกันตั้งแต่สามพันกิโลวัตต์หรือสามพันห้าร้อยสามสิบกิโลโวลต์แอมแปร์ขึ้นไปหรืออาคารควบคุมที่ใช้พลังงานไฟฟ้า พลังงานความร้อนจากไอน้ำ หรือพลังงานสิ้นเปลืองอื่นๆ  โดยมีปริมาณพลังงานเทียบเท่าพลังงานไฟฟ้าตั้งแต่หกสิบล้านเมกะจูล/ปีขึ้นไป</t>
    </r>
  </si>
  <si>
    <t>เตียง (รายละเอียดจำนวนเตียงคนไข้ใน แสดงในภาคผนวก ก.)</t>
  </si>
  <si>
    <t xml:space="preserve">          ศูนย์การค้า</t>
  </si>
  <si>
    <t>ผลิตใช้เองภายในอาคาร</t>
  </si>
  <si>
    <t>หรือเปรียบเทียบข้อมูลการใช้พลังงานกับอาคารอื่น  (ถ้ามี)</t>
  </si>
  <si>
    <t>เทียบกับค่าเป้าหมายภายในอาคารหรือเปรียบเทียบข้อมูล (ถ้ามี)</t>
  </si>
  <si>
    <t>ปรับอากาศแบบแยกส่วน</t>
  </si>
  <si>
    <t>E : mail</t>
  </si>
  <si>
    <t>6.1 สรุปผลการติดตามการดำเนินการของมาตรการอนุรักษ์พลังงาน</t>
  </si>
  <si>
    <r>
      <t xml:space="preserve">ตารางที่ 6.2 </t>
    </r>
    <r>
      <rPr>
        <sz val="16"/>
        <rFont val="TH SarabunPSK"/>
        <family val="2"/>
      </rPr>
      <t xml:space="preserve"> สรุปผลการตรวจสอบการปฏิบัติตามเป้าหมายการอนุรักษ์พลังงาน</t>
    </r>
  </si>
  <si>
    <r>
      <rPr>
        <b/>
        <sz val="16"/>
        <rFont val="TH SarabunPSK"/>
        <family val="2"/>
      </rPr>
      <t>ตารางที่ 6.5</t>
    </r>
    <r>
      <rPr>
        <sz val="16"/>
        <rFont val="TH SarabunPSK"/>
        <family val="2"/>
      </rPr>
      <t xml:space="preserve"> สรุปสถานภาพการดำเนินงานตามหลักสูตรการฝึกอบรม</t>
    </r>
  </si>
  <si>
    <r>
      <rPr>
        <b/>
        <sz val="16"/>
        <rFont val="TH SarabunPSK"/>
        <family val="2"/>
      </rPr>
      <t>ตารางที่ 6.6</t>
    </r>
    <r>
      <rPr>
        <sz val="16"/>
        <rFont val="TH SarabunPSK"/>
        <family val="2"/>
      </rPr>
      <t xml:space="preserve"> สรุปสถานภาพการดำเนินงานตามกิจกรรมเพื่อส่งเสริมการอนุรักษ์พลังงาน</t>
    </r>
  </si>
  <si>
    <t>ต้องสอดคล้องกับที่แสดงในขั้นตอนที่ 5</t>
  </si>
  <si>
    <t>แสดงรายละเอียดการคำนวณที่มาผลประหยัดจริง</t>
  </si>
  <si>
    <t>แสดงวิธีการคำนวณผลอนุรักษ์พลังงานที่เกิดขึ้นจริง (มาตรการด้านไฟฟ้า)</t>
  </si>
  <si>
    <t>แสดงวิธีการคำนวณผลอนุรักษ์พลังงานที่เกิดขึ้นจริง (มาตรการด้านความร้อน)</t>
  </si>
  <si>
    <r>
      <rPr>
        <b/>
        <u/>
        <sz val="20"/>
        <rFont val="TH SarabunPSK"/>
        <family val="2"/>
      </rPr>
      <t>ขั้นตอนที่ 4</t>
    </r>
    <r>
      <rPr>
        <b/>
        <sz val="20"/>
        <rFont val="TH SarabunPSK"/>
        <family val="2"/>
      </rPr>
      <t xml:space="preserve"> การประเมินศักยภาพการอนุรักษ์พลังงาน</t>
    </r>
  </si>
  <si>
    <r>
      <rPr>
        <b/>
        <u/>
        <sz val="20"/>
        <rFont val="TH SarabunPSK"/>
        <family val="2"/>
      </rPr>
      <t>ขั้นตอนที่ 8</t>
    </r>
    <r>
      <rPr>
        <b/>
        <sz val="20"/>
        <rFont val="TH SarabunPSK"/>
        <family val="2"/>
      </rPr>
      <t xml:space="preserve"> การทบทวน วิเคราะห์และแก้ไขข้อบกพร่องของการจัดการพลังงาน</t>
    </r>
  </si>
  <si>
    <r>
      <t>(.....บาร์/.......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>C)</t>
    </r>
  </si>
  <si>
    <t>ปี 2560</t>
  </si>
  <si>
    <t>ปี 2561</t>
  </si>
  <si>
    <t>ภาคผนวก ก. แผนการดำเนินการมาตรการอนุรักษ์พลังงานในระยะเวลา 3 ปีข้างหน้า</t>
  </si>
  <si>
    <t>ภาคผนวก ข. เอกสารประกอบอื่นๆ</t>
  </si>
  <si>
    <t>ปีที่ดำเนินการประเมิน พ.ศ....................................</t>
  </si>
  <si>
    <t>4.1.2) ข้อมูลระบบไฟฟ้า</t>
  </si>
  <si>
    <t>4.1.1.2) การใช้ประโยชน์พื้นที่ใช้สอยที่ใช้งานจริงในแต่ละเดือน</t>
  </si>
  <si>
    <t xml:space="preserve">    4.1.1.1) รายละเอียดการใช้งานอาคาร (สำหรับอาคารทุกประเภท)</t>
  </si>
  <si>
    <t>4.1.1) ข้อมูลการใช้อาคาร</t>
  </si>
  <si>
    <t xml:space="preserve">     เปรียบเทียบข้อมูลการใช้พลังงานหรือดัชนีการใช้พลังงานเทียบกับค่าเป้าหมายภายในอาคาร  </t>
  </si>
  <si>
    <t>4.1) การประเมินระดับองค์กร</t>
  </si>
  <si>
    <t xml:space="preserve">การใช้พลังงานก่อนการปรับปรุง </t>
  </si>
  <si>
    <t>การใช้พลังงานหลังการปรับปรุง</t>
  </si>
  <si>
    <t>ผลประหยัด</t>
  </si>
  <si>
    <t>(ยกข้อมูลจากการคำนวณมาสรุปในตาราง)</t>
  </si>
  <si>
    <t>(อธิบายสภาพของเครื่องจักรเดิมก่อนปรับปรุง โดยระบุชนิดขนาด จำนวน อายุการใช้งาน ฯลฯ และสาเหตุที่ต้องมีการปรับปรุง)</t>
  </si>
  <si>
    <t>(อธิบายวิธีการได้มาของตัวเลขผลการประหยัดพลังงาน เช่น ได้จากการประเมินค่าตามสเป็คอุปกรณ์ประกอบการคำนวณ</t>
  </si>
  <si>
    <t>หรือได้จากการใช้เครื่องมือตรวจวัดประกอบการคำนวณ)</t>
  </si>
  <si>
    <t>(สำหรับมาตรการด้านไฟฟ้า) (ต่อ)</t>
  </si>
  <si>
    <t xml:space="preserve">15) </t>
  </si>
  <si>
    <t>ภาพก่อนดำเนินการปรับปรุง</t>
  </si>
  <si>
    <t>(ใส่ภาพก่อนดำเนินการปรับปรุง)</t>
  </si>
  <si>
    <t>16)</t>
  </si>
  <si>
    <t>(แสดงวิธีการคำนวณอย่างละเอียด)</t>
  </si>
  <si>
    <t>(สำหรับมาตรการด้านความร้อน) (ต่อ)</t>
  </si>
  <si>
    <t>รายละเอียดผลการดำเนินการที่เกิดขึ้นจริง</t>
  </si>
  <si>
    <t>ภาพหลังดำเนินการปรับปรุง</t>
  </si>
  <si>
    <t>(ใส่ภาพหลังดำเนินการปรับปรุง)</t>
  </si>
  <si>
    <t>ภาพ/หลักฐานแสดงการฝึกอบรม</t>
  </si>
  <si>
    <t>(ใส่ภาพ/หลักฐานแสดงการฝึกอบรม)</t>
  </si>
  <si>
    <t>ภาพ/หลักฐานแสดงกิจกรรมเพื่อส่งเสริมการอนุรักษ์พลังงาน</t>
  </si>
  <si>
    <t>(ใส่ภาพ/หลักฐานแสดงกิจกรรมเพื่อส่งเสริมการอนุรักษ์พลังงาน)</t>
  </si>
  <si>
    <t xml:space="preserve">    6.3.1.1) รายละเอียดการใช้งานอาคาร (สำหรับอาคารทุกประเภท)</t>
  </si>
  <si>
    <t>6.3.1.2) การใช้ประโยชน์พื้นที่ใช้สอยที่ใช้งานจริงในแต่ละเดือน</t>
  </si>
  <si>
    <t xml:space="preserve">             6.3.7.3  ค่าการใช้พลังงานจำเพาะของจำนวนห้องที่จำหน่ายได้ (กรณีโรงแรม)</t>
  </si>
  <si>
    <r>
      <t xml:space="preserve">                โรงงานควบคุมมีการทบทวนผลการดำเนินการด้านการจัดการพลังงานโดยได้มีการประชุมไปแล้ว ....(ระบุจำนวนครั้ง).... ครั้ง  </t>
    </r>
    <r>
      <rPr>
        <u/>
        <sz val="16"/>
        <rFont val="TH SarabunPSK"/>
        <family val="2"/>
      </rPr>
      <t>รวมทั้งได้นำข้อมูลที่ได้จากคณะผู้ตรวจประเมินการจัดการพลังงานภายในองค์กรมาใช้ร่วมในการปรับปรุงและแก้ไขข้อบกพร่องที่เกิดขึ้นจากการดำเนินการ (มีการลงนามในผลการตรวจประเมิณฯภายในองค์กร วันที่ .................................... ซึ่งเป็นวันที่ดำเนินการก่อนประชุมทบทวนฯ)</t>
    </r>
    <r>
      <rPr>
        <sz val="16"/>
        <rFont val="TH SarabunPSK"/>
        <family val="2"/>
      </rPr>
      <t xml:space="preserve"> โดยมีรายละเอียดดังต่อไปนี้</t>
    </r>
  </si>
  <si>
    <t>ภาคผนวก ก.</t>
  </si>
  <si>
    <t>ภาคผนวก ข.</t>
  </si>
  <si>
    <t>แผนการดำเนินการมาตรการอนุรักษ์พลังงานในระยะเวลา 3 ปีข้างหน้า</t>
  </si>
  <si>
    <t>เอกสารประกอบอื่นๆ</t>
  </si>
  <si>
    <t>ไฟฟ้า (MJ)</t>
  </si>
  <si>
    <t>ความร้อน (MJ)</t>
  </si>
  <si>
    <t>ปรับอากาศสำนักงาน*</t>
  </si>
  <si>
    <t>ทำความเย็น</t>
  </si>
  <si>
    <t>การผลิต</t>
  </si>
  <si>
    <t>อัดอากาศ</t>
  </si>
  <si>
    <t>หม้อไอน้ำ</t>
  </si>
  <si>
    <t>MJ/หน่วย</t>
  </si>
  <si>
    <t>SEC เป้าหมาย</t>
  </si>
  <si>
    <t>ค่าต่ำที่สุด</t>
  </si>
  <si>
    <t>ค่าเฉลี่ย</t>
  </si>
  <si>
    <t>กราฟแสดงการเปรียบเทียบข้อมูลการใช้พลังงาน</t>
  </si>
  <si>
    <t>6.3.7) เปรียบเทียบค่าการใช้พลังงานจำเพาะ (SEC)</t>
  </si>
  <si>
    <t>6.3.7.1  ค่าการใช้พลังงานจำเพาะของพื้นที่ใช้สอย (ทุกกรณี)</t>
  </si>
  <si>
    <t xml:space="preserve">             6.3.7.2  ค่าการใช้พลังงานจำเพาะของจำนวนคนไข้ใน (กรณีโรงพยาบาล)</t>
  </si>
  <si>
    <t>พลังงานรวม</t>
  </si>
  <si>
    <t>16) แสดงวิธีการคำนวณประกอบ</t>
  </si>
  <si>
    <r>
      <rPr>
        <b/>
        <sz val="16"/>
        <rFont val="TH SarabunPSK"/>
        <family val="2"/>
      </rPr>
      <t>รูปที่ 4-1</t>
    </r>
    <r>
      <rPr>
        <sz val="16"/>
        <rFont val="TH SarabunPSK"/>
        <family val="2"/>
      </rPr>
      <t xml:space="preserve"> กราฟแสดงข้อมูลเปรียบเทียบข้อมูลการใช้พลังงานหรือดัชนีการใช้พลังงาน</t>
    </r>
  </si>
  <si>
    <t xml:space="preserve">       4.3.1 การประเมินศักยภาพของเครื่องจักร/อุปกรณ์ที่มีนัยสำคัญ เพื่อนำไปค้นหามาตรการอนุรักษ์พลังงาน</t>
  </si>
  <si>
    <t>การสูญเสียพลังงานความร้อน (เมกะจูล/ปี)</t>
  </si>
  <si>
    <t>การสูญเสียพลังงานไฟฟ้า (กิโลวัตต์-ชั่วโมง/ปี)</t>
  </si>
  <si>
    <r>
      <rPr>
        <b/>
        <sz val="16"/>
        <rFont val="TH SarabunPSK"/>
        <family val="2"/>
      </rPr>
      <t>รูปที่ 5-1</t>
    </r>
    <r>
      <rPr>
        <sz val="16"/>
        <rFont val="TH SarabunPSK"/>
        <family val="2"/>
      </rPr>
      <t xml:space="preserve"> ภาพก่อนดำเนินการปรับปรุง</t>
    </r>
  </si>
  <si>
    <r>
      <rPr>
        <b/>
        <sz val="16"/>
        <rFont val="TH SarabunPSK"/>
        <family val="2"/>
      </rPr>
      <t>รูปที่ 5-2</t>
    </r>
    <r>
      <rPr>
        <sz val="16"/>
        <rFont val="TH SarabunPSK"/>
        <family val="2"/>
      </rPr>
      <t xml:space="preserve"> ภาพก่อนดำเนินการปรับปรุง</t>
    </r>
  </si>
  <si>
    <r>
      <rPr>
        <b/>
        <sz val="16"/>
        <rFont val="TH SarabunPSK"/>
        <family val="2"/>
      </rPr>
      <t>รูปที่ 6-1</t>
    </r>
    <r>
      <rPr>
        <sz val="16"/>
        <rFont val="TH SarabunPSK"/>
        <family val="2"/>
      </rPr>
      <t xml:space="preserve"> หลังดำเนินการปรับปรุง</t>
    </r>
  </si>
  <si>
    <t>แผนอนุรักษ์พลังงานปี</t>
  </si>
  <si>
    <t>ภาคผนวก  ก.</t>
  </si>
  <si>
    <t>ตาราง ก.1 แผนการดำเนินการมาตรการอนุรักษ์พลังงานในระยะเวลา 3 ปีข้างหน้า</t>
  </si>
  <si>
    <t>ภาคผนวก  ข.</t>
  </si>
  <si>
    <t>กิโลวาร์</t>
  </si>
  <si>
    <t xml:space="preserve">   =    …..  เมกะจูล/ลิตร</t>
  </si>
  <si>
    <t>น้ำมันเตา 2000 (D)</t>
  </si>
  <si>
    <t>น้ำมันเตา 600 (A)</t>
  </si>
  <si>
    <t>น้ำมันเตา1500 (C)</t>
  </si>
  <si>
    <t>หม้อต้มน้ำมันร้อน</t>
  </si>
  <si>
    <t xml:space="preserve">4.2.1 ค่าการใช้พลังงานจำเพาะของพื้นที่ใช้สอย </t>
  </si>
  <si>
    <t>ระบบแสงสว่าง</t>
  </si>
  <si>
    <t>ระบบอื่นๆ</t>
  </si>
  <si>
    <t>Chiller</t>
  </si>
  <si>
    <t>Split Type</t>
  </si>
  <si>
    <t>หลอดฟลูออเรสเซนต์</t>
  </si>
  <si>
    <t>หลอดแสงจันทร์</t>
  </si>
  <si>
    <t>ระดับของค่าการใช้พลังงานต่อหน่วยบริการที่ 1</t>
  </si>
  <si>
    <t>ระดับของค่าการใช้พลังงานต่อหน่วยบริการที่ 2</t>
  </si>
  <si>
    <t>ระดับของค่าการใช้พลังงานต่อหน่วยบริการที่ 3</t>
  </si>
  <si>
    <t>ตำแหน่ง ..............................................................</t>
  </si>
  <si>
    <t xml:space="preserve">       </t>
  </si>
  <si>
    <t>(2)  พื้นที่ใช้สอยสำหรับโรงพยาบาล ได้แก่ พื้นที่ปรับอากาศและพื้นที่ไม่ปรับอากาศในบริเวณพื้นที่ทางการแพทย์ และการบริการที่เกี่ยวข้องกับการแพทย์ทั้งหมด โดยไม่รวมถึงหอพักแพทย์ หอพักพยาบาล ห้องเรียนนักศึกษาแพทย์</t>
  </si>
  <si>
    <t>(3)  จำนวนห้องพักที่จำหน่ายได้ในแต่ละเดือน หมายถึง ผลรวมของห้องพักที่ให้บริการคูณจำนวนวันที่ให้บริการ เช่น ห้องพักหมายเลข 1 มีผู้ใช้บริการในรอบ 1 เดือน รวมกันทั้งสิ้น 20 วัน หรือเท่ากับ 20 ห้อง-วัน/เดือน ห้องพัก</t>
  </si>
  <si>
    <t xml:space="preserve">       หมายเลข 2 มีผู้ใช้บริการในรอบ 1 เดือน รวมกันทั้งสิ้น 15 วัน หรือเท่ากับ 15 ห้อง-วัน/เดือน รวมจำนวนห้องพักที่จำหน่ายได้ในรอบ 1 เดือน รวมกันทั้งสิ้น  35 ห้อง-วัน/เดือน เป็นต้น </t>
  </si>
  <si>
    <t xml:space="preserve">(4)  จำนวนคนไข้ในแต่ละเดือน หมายถึง ผลรวมของเตียงคนไข้ในที่ให้บริการคูณจำนวนวันที่ให้บริการ เช่น เตียงหมายเลข 1 มีคนไข้ในใช้บริการในรอบ 1 เดือน รวมกันทั้งสิ้น 20 วัน หรือเท่ากับ 20 เตียง-วัน/เดือน </t>
  </si>
  <si>
    <t xml:space="preserve">      เตียงหมายเลข 2 มีคนไข้ในใช้บริการในรอบ 1 เดือน รวมกันทั้งสิ้น 15 วัน หรือเท่ากับ 15 เตียง-วัน/เดือน รวมจำนวนคนไข้ในใช้บริการในรอบ 1 เดือน รวมกันทั้งสิ้น  35 เตียง-วัน/เดือน เป็นต้น</t>
  </si>
  <si>
    <t>Power Factor</t>
  </si>
  <si>
    <t>Power Factor (PF) =         ค่าพลังไฟฟ้าสูงสุด (กิโลวัตต์)</t>
  </si>
  <si>
    <t xml:space="preserve">  ดำเนินการ
ตามแผน</t>
  </si>
  <si>
    <t xml:space="preserve">      ไม่ได้ดำเนินการ</t>
  </si>
  <si>
    <t>ล่าช้า</t>
  </si>
  <si>
    <t>24</t>
  </si>
  <si>
    <r>
      <t>( kW</t>
    </r>
    <r>
      <rPr>
        <vertAlign val="superscript"/>
        <sz val="14"/>
        <rFont val="TH SarabunPSK"/>
        <family val="2"/>
      </rPr>
      <t>2</t>
    </r>
    <r>
      <rPr>
        <sz val="14"/>
        <rFont val="TH SarabunPSK"/>
        <family val="2"/>
      </rPr>
      <t xml:space="preserve"> ) +</t>
    </r>
    <r>
      <rPr>
        <vertAlign val="superscript"/>
        <sz val="14"/>
        <rFont val="TH SarabunPSK"/>
        <family val="2"/>
      </rPr>
      <t xml:space="preserve">  </t>
    </r>
    <r>
      <rPr>
        <sz val="14"/>
        <rFont val="TH SarabunPSK"/>
        <family val="2"/>
      </rPr>
      <t>(KVAR</t>
    </r>
    <r>
      <rPr>
        <vertAlign val="superscript"/>
        <sz val="14"/>
        <rFont val="TH SarabunPSK"/>
        <family val="2"/>
      </rPr>
      <t xml:space="preserve">2 </t>
    </r>
    <r>
      <rPr>
        <sz val="14"/>
        <rFont val="TH SarabunPSK"/>
        <family val="2"/>
      </rPr>
      <t>)</t>
    </r>
  </si>
  <si>
    <r>
      <rPr>
        <b/>
        <sz val="16"/>
        <rFont val="TH SarabunPSK"/>
        <family val="2"/>
      </rPr>
      <t>รูปที่ 5-3</t>
    </r>
    <r>
      <rPr>
        <sz val="16"/>
        <rFont val="TH SarabunPSK"/>
        <family val="2"/>
      </rPr>
      <t xml:space="preserve"> ภาพก่อนดำเนินการปรับปรุง</t>
    </r>
  </si>
  <si>
    <r>
      <rPr>
        <b/>
        <sz val="16"/>
        <rFont val="TH SarabunPSK"/>
        <family val="2"/>
      </rPr>
      <t>รูปที่ 5-4</t>
    </r>
    <r>
      <rPr>
        <sz val="16"/>
        <rFont val="TH SarabunPSK"/>
        <family val="2"/>
      </rPr>
      <t xml:space="preserve"> ภาพก่อนดำเนินการปรับปรุง</t>
    </r>
  </si>
  <si>
    <r>
      <t xml:space="preserve">รูปที่ 5-5 </t>
    </r>
    <r>
      <rPr>
        <sz val="16"/>
        <rFont val="TH SarabunPSK"/>
        <family val="2"/>
      </rPr>
      <t>ภาพการเผยแพร่แผนฝึกอบรม</t>
    </r>
  </si>
  <si>
    <r>
      <rPr>
        <b/>
        <sz val="16"/>
        <rFont val="TH SarabunPSK"/>
        <family val="2"/>
      </rPr>
      <t xml:space="preserve">รูปที่ 5-6 </t>
    </r>
    <r>
      <rPr>
        <sz val="16"/>
        <rFont val="TH SarabunPSK"/>
        <family val="2"/>
      </rPr>
      <t>ภาพการเผยแพร่แผนกิจกรรมส่งเสริมการอนุรักษ์พลังงาน</t>
    </r>
  </si>
  <si>
    <r>
      <rPr>
        <b/>
        <sz val="16"/>
        <rFont val="TH SarabunPSK"/>
        <family val="2"/>
      </rPr>
      <t>รูปที่ 6-2</t>
    </r>
    <r>
      <rPr>
        <sz val="16"/>
        <rFont val="TH SarabunPSK"/>
        <family val="2"/>
      </rPr>
      <t xml:space="preserve"> หลังดำเนินการปรับปรุง</t>
    </r>
  </si>
  <si>
    <r>
      <rPr>
        <b/>
        <sz val="16"/>
        <rFont val="TH SarabunPSK"/>
        <family val="2"/>
      </rPr>
      <t xml:space="preserve">รูปที่ 6-3 </t>
    </r>
    <r>
      <rPr>
        <sz val="16"/>
        <rFont val="TH SarabunPSK"/>
        <family val="2"/>
      </rPr>
      <t>หลังดำเนินการปรับปรุง</t>
    </r>
  </si>
  <si>
    <r>
      <rPr>
        <b/>
        <sz val="16"/>
        <rFont val="TH SarabunPSK"/>
        <family val="2"/>
      </rPr>
      <t xml:space="preserve">รูปที่ 6-4 </t>
    </r>
    <r>
      <rPr>
        <sz val="16"/>
        <rFont val="TH SarabunPSK"/>
        <family val="2"/>
      </rPr>
      <t>หลังดำเนินการปรับปรุง</t>
    </r>
  </si>
  <si>
    <r>
      <rPr>
        <b/>
        <sz val="16"/>
        <color indexed="8"/>
        <rFont val="TH SarabunPSK"/>
        <family val="2"/>
      </rPr>
      <t>รูปที่ 6-5</t>
    </r>
    <r>
      <rPr>
        <sz val="16"/>
        <color indexed="8"/>
        <rFont val="TH SarabunPSK"/>
        <family val="2"/>
      </rPr>
      <t xml:space="preserve"> ภาพแสดงการฝึกอบรม</t>
    </r>
  </si>
  <si>
    <r>
      <rPr>
        <b/>
        <sz val="16"/>
        <color indexed="8"/>
        <rFont val="TH SarabunPSK"/>
        <family val="2"/>
      </rPr>
      <t xml:space="preserve">รูปที่ 6-6 </t>
    </r>
    <r>
      <rPr>
        <sz val="16"/>
        <color indexed="8"/>
        <rFont val="TH SarabunPSK"/>
        <family val="2"/>
      </rPr>
      <t>ภาพแสดงกิจกรรมเพื่อส่งเสริมการอนุรักษ์พลังงาน</t>
    </r>
  </si>
  <si>
    <t xml:space="preserve"> </t>
  </si>
  <si>
    <t>เอกสารประกอบอื่นๆ (ถ้ามี)</t>
  </si>
  <si>
    <t>หมายเหตุ : กรณีมีวิธีการเผยแพร่มากกว่า 2 วิธีการ อาคารสามารถเพิ่มจำนวนการแสดงเอกสาร หลักฐานรูปภาพต่างๆเพิ่มเติมให้ครบถ้วน</t>
  </si>
  <si>
    <t>ปี2566</t>
  </si>
  <si>
    <t>ปี 2565</t>
  </si>
  <si>
    <t>ปี 2566</t>
  </si>
  <si>
    <t>สัดส่วนการใช้พลังงาน ปี 2566</t>
  </si>
  <si>
    <t>รวมผลประหยัดด้านไฟฟ้าปี 2568</t>
  </si>
  <si>
    <t>รวมผลประหยัดด้านไฟฟ้าปี 2569</t>
  </si>
  <si>
    <t>รวมผลประหยัดด้านความร้อนปี 2568</t>
  </si>
  <si>
    <t>รวมผลประหยัดด้านความร้อนปี 2569</t>
  </si>
  <si>
    <t>ประจำปี 2567</t>
  </si>
  <si>
    <t>ส่งรายงานภายใน มีนาคม 2568</t>
  </si>
  <si>
    <r>
      <rPr>
        <b/>
        <sz val="16"/>
        <rFont val="TH SarabunPSK"/>
        <family val="2"/>
      </rPr>
      <t>ตารางที่ 4.1</t>
    </r>
    <r>
      <rPr>
        <sz val="16"/>
        <rFont val="TH SarabunPSK"/>
        <family val="2"/>
      </rPr>
      <t xml:space="preserve"> รายละเอียดการใช้งานอาคาร ในรอบปี 2566</t>
    </r>
  </si>
  <si>
    <t>บาท/กิโลวัตต์-ชั่วโมง (ปี 2568)</t>
  </si>
  <si>
    <t>บาท/(ระบุหน่วย) (ปี 2568)</t>
  </si>
  <si>
    <t>รวมผลประหยัดด้านไฟฟ้าปี 2570</t>
  </si>
  <si>
    <t>รวมผลประหยัดด้านความร้อนปี 2570</t>
  </si>
  <si>
    <r>
      <rPr>
        <b/>
        <sz val="16"/>
        <rFont val="TH SarabunPSK"/>
        <family val="2"/>
      </rPr>
      <t>ตารางที่ 8.2</t>
    </r>
    <r>
      <rPr>
        <sz val="16"/>
        <rFont val="TH SarabunPSK"/>
        <family val="2"/>
      </rPr>
      <t xml:space="preserve"> สรุปผลการทบทวน วิเคราะห์ และแก้ไขข้อบกพร่องของการจัดการพลังงาน ประจำปี 2567</t>
    </r>
  </si>
  <si>
    <r>
      <rPr>
        <b/>
        <sz val="16"/>
        <rFont val="TH SarabunPSK"/>
        <family val="2"/>
      </rPr>
      <t>ตารางที่ 8.1</t>
    </r>
    <r>
      <rPr>
        <sz val="16"/>
        <rFont val="TH SarabunPSK"/>
        <family val="2"/>
      </rPr>
      <t xml:space="preserve"> การทบทวนการดำเนินงานการจัดการพลังงาน ประจำปี 2567</t>
    </r>
  </si>
  <si>
    <r>
      <t xml:space="preserve">รูปที่ 4-9 </t>
    </r>
    <r>
      <rPr>
        <sz val="16"/>
        <rFont val="TH SarabunPSK"/>
        <family val="2"/>
      </rPr>
      <t>ค่าการใช้พลังงานจำเพาะของจำนวนห้องที่จำหน่ายได้ในรอบปี 2566 และปี 2567</t>
    </r>
  </si>
  <si>
    <r>
      <t xml:space="preserve">ตารางที่ 6.16 </t>
    </r>
    <r>
      <rPr>
        <sz val="16"/>
        <rFont val="TH SarabunPSK"/>
        <family val="2"/>
      </rPr>
      <t>ปริมาณการใช้พลังงานต่อหน่วยจำนวนห้องที่จำหน่ายได้ในรอบปี 2566 และปี 2567</t>
    </r>
  </si>
  <si>
    <r>
      <t xml:space="preserve">รูปที่ 6-12 </t>
    </r>
    <r>
      <rPr>
        <sz val="16"/>
        <rFont val="TH SarabunPSK"/>
        <family val="2"/>
      </rPr>
      <t>ค่าการใช้พลังงานจำเพาะของจำนวนคนไข้ในในรอบปี 2566 และปี 2567</t>
    </r>
  </si>
  <si>
    <r>
      <t xml:space="preserve">ตารางที่ 6.15 </t>
    </r>
    <r>
      <rPr>
        <sz val="16"/>
        <rFont val="TH SarabunPSK"/>
        <family val="2"/>
      </rPr>
      <t>ปริมาณการใช้พลังงานต่อหน่วยจำนวนคนไข้ใน ในรอบปี 2566 และปี 2567</t>
    </r>
  </si>
  <si>
    <r>
      <t xml:space="preserve">รูปที่ 6-11 </t>
    </r>
    <r>
      <rPr>
        <sz val="16"/>
        <rFont val="TH SarabunPSK"/>
        <family val="2"/>
      </rPr>
      <t>ค่าการใช้พลังงานจำเพาะของพื้นที่ใช้สอยในรอบปี 2566 และปี 2567</t>
    </r>
  </si>
  <si>
    <r>
      <t xml:space="preserve">                  ตารางที่ 6.14 </t>
    </r>
    <r>
      <rPr>
        <sz val="16"/>
        <rFont val="TH SarabunPSK"/>
        <family val="2"/>
      </rPr>
      <t>ปริมาณการใช้พลังงานต่อหน่วยพื้นที่ใช้สอยที่ใช้งานจริงในรอบปี 2566 และปี 2567</t>
    </r>
  </si>
  <si>
    <r>
      <rPr>
        <b/>
        <sz val="18"/>
        <rFont val="TH SarabunPSK"/>
        <family val="2"/>
      </rPr>
      <t>รูปที่ 6-8</t>
    </r>
    <r>
      <rPr>
        <sz val="18"/>
        <rFont val="TH SarabunPSK"/>
        <family val="2"/>
      </rPr>
      <t xml:space="preserve"> กราฟแสดงข้อมูลเปรียบเทียบสัดส่วนการใช้พลังงาน ปี 2566 และ 2567</t>
    </r>
  </si>
  <si>
    <r>
      <rPr>
        <b/>
        <sz val="18"/>
        <rFont val="TH SarabunPSK"/>
        <family val="2"/>
      </rPr>
      <t>รูปที่ 6-9</t>
    </r>
    <r>
      <rPr>
        <sz val="18"/>
        <rFont val="TH SarabunPSK"/>
        <family val="2"/>
      </rPr>
      <t xml:space="preserve"> กราฟแสดงข้อมูลเปรียบเทียบสัดส่วนการใช้พลังงานไฟฟ้า ปี 2566 และ 2567</t>
    </r>
  </si>
  <si>
    <r>
      <rPr>
        <b/>
        <sz val="18"/>
        <rFont val="TH SarabunPSK"/>
        <family val="2"/>
      </rPr>
      <t>รูปที่ 6-10</t>
    </r>
    <r>
      <rPr>
        <sz val="18"/>
        <rFont val="TH SarabunPSK"/>
        <family val="2"/>
      </rPr>
      <t xml:space="preserve"> กราฟแสดงข้อมูลเปรียบเทียบสัดส่วนการใช้พลังงานความร้อน ปี 2566 และ 2567</t>
    </r>
  </si>
  <si>
    <t>ปี 2567</t>
  </si>
  <si>
    <t>สัดส่วนการใช้พลังงาน ปี 2567</t>
  </si>
  <si>
    <t>6.3.6) ข้อมูลสัดส่วนการใช้พลังงานความร้อนในรอบปี 2567</t>
  </si>
  <si>
    <r>
      <rPr>
        <b/>
        <sz val="16"/>
        <rFont val="TH SarabunPSK"/>
        <family val="2"/>
      </rPr>
      <t>ตารางที่ 6.13</t>
    </r>
    <r>
      <rPr>
        <sz val="16"/>
        <rFont val="TH SarabunPSK"/>
        <family val="2"/>
      </rPr>
      <t xml:space="preserve"> สัดส่วนการใช้พลังงานเชื้อเพลิงแยกตามระบบปี 2567</t>
    </r>
  </si>
  <si>
    <t>6.3.5) ข้อมูลสัดส่วนการใช้พลังงานไฟฟ้าในรอบปี 2567</t>
  </si>
  <si>
    <r>
      <rPr>
        <b/>
        <sz val="16"/>
        <rFont val="TH SarabunPSK"/>
        <family val="2"/>
      </rPr>
      <t>ตารางที่ 6.12</t>
    </r>
    <r>
      <rPr>
        <sz val="16"/>
        <rFont val="TH SarabunPSK"/>
        <family val="2"/>
      </rPr>
      <t xml:space="preserve"> สัดส่วนการใช้พลังงานไฟฟ้าแยกตามระบบปี 2567</t>
    </r>
  </si>
  <si>
    <r>
      <rPr>
        <b/>
        <sz val="16"/>
        <rFont val="TH SarabunPSK"/>
        <family val="2"/>
      </rPr>
      <t>รูปที่ 6-7</t>
    </r>
    <r>
      <rPr>
        <sz val="16"/>
        <rFont val="TH SarabunPSK"/>
        <family val="2"/>
      </rPr>
      <t xml:space="preserve"> กราฟแสดงข้อมูลเปรียบเทียบการใช้พลังงานเชื้อเพลิงผลิตไฟฟ้ารายเดือน ปี 2566 และ 2567</t>
    </r>
  </si>
  <si>
    <t>6.3.4) ข้อมูลปริมาณการใช้เชื้อเพลิงในการผลิตไฟฟ้าในรอบปี 2567</t>
  </si>
  <si>
    <r>
      <rPr>
        <b/>
        <sz val="16"/>
        <rFont val="TH SarabunPSK"/>
        <family val="2"/>
      </rPr>
      <t>ตารางที่ 6.11</t>
    </r>
    <r>
      <rPr>
        <sz val="16"/>
        <rFont val="TH SarabunPSK"/>
        <family val="2"/>
      </rPr>
      <t xml:space="preserve"> ข้อมูลการใช้เชื้อเพลิงในการผลิตไฟฟ้าในรอบปี 2567</t>
    </r>
  </si>
  <si>
    <r>
      <rPr>
        <b/>
        <sz val="16"/>
        <rFont val="TH SarabunPSK"/>
        <family val="2"/>
      </rPr>
      <t>รูปที่ 6-5</t>
    </r>
    <r>
      <rPr>
        <sz val="16"/>
        <rFont val="TH SarabunPSK"/>
        <family val="2"/>
      </rPr>
      <t xml:space="preserve">  กราฟแสดงข้อมูลเปรียบเทียบการใช้พลังงานไฟฟ้ารายเดือน ปี 2566 และปี 2567</t>
    </r>
  </si>
  <si>
    <r>
      <rPr>
        <b/>
        <sz val="16"/>
        <rFont val="TH SarabunPSK"/>
        <family val="2"/>
      </rPr>
      <t>รูปที่ 6-6</t>
    </r>
    <r>
      <rPr>
        <sz val="16"/>
        <rFont val="TH SarabunPSK"/>
        <family val="2"/>
      </rPr>
      <t xml:space="preserve">  กราฟแสดงข้อมูลเปรียบเทียบการใช้พลังงานความร้อนจากเชื้อเพลิงรายเดือน ปี 2566 และปี 2567</t>
    </r>
  </si>
  <si>
    <t>6.3.3) ข้อมูลการใช้เชื้อเพลิงและพลังงานหมุนเวียนในรอบปี 2567</t>
  </si>
  <si>
    <r>
      <rPr>
        <b/>
        <sz val="16"/>
        <rFont val="TH SarabunPSK"/>
        <family val="2"/>
      </rPr>
      <t>ตารางที่ 6.10</t>
    </r>
    <r>
      <rPr>
        <sz val="16"/>
        <rFont val="TH SarabunPSK"/>
        <family val="2"/>
      </rPr>
      <t xml:space="preserve"> ข้อมูลการใช้เชื้อเพลิงและพลังงานหมุนเวียนในรอบปี 2567</t>
    </r>
  </si>
  <si>
    <t>ปี2567</t>
  </si>
  <si>
    <t>6.3.2) ข้อมูลปริมาณการใช้ไฟฟ้าในรอบปี 2567</t>
  </si>
  <si>
    <r>
      <rPr>
        <b/>
        <sz val="16"/>
        <rFont val="TH SarabunPSK"/>
        <family val="2"/>
      </rPr>
      <t>ตารางที่ 6.9</t>
    </r>
    <r>
      <rPr>
        <sz val="16"/>
        <rFont val="TH SarabunPSK"/>
        <family val="2"/>
      </rPr>
      <t xml:space="preserve"> ข้อมูลการใช้ไฟฟ้าในรอบปี 2567</t>
    </r>
  </si>
  <si>
    <r>
      <rPr>
        <b/>
        <sz val="16"/>
        <rFont val="TH SarabunPSK"/>
        <family val="2"/>
      </rPr>
      <t>ตารางที่ 6.8</t>
    </r>
    <r>
      <rPr>
        <sz val="16"/>
        <rFont val="TH SarabunPSK"/>
        <family val="2"/>
      </rPr>
      <t xml:space="preserve"> รายละเอียดการใช้ประโยชน์พื้นที่ใช้สอยที่ใช้งานจริงในแต่ละเดือน ในรอบปี 2567</t>
    </r>
  </si>
  <si>
    <t>6.3  ข้อมูลทางด้านพลังงานในรอบปี 2567</t>
  </si>
  <si>
    <t>6.3.1) ข้อมูลการใช้อาคารในรอบปี 2567</t>
  </si>
  <si>
    <r>
      <rPr>
        <b/>
        <sz val="16"/>
        <rFont val="TH SarabunPSK"/>
        <family val="2"/>
      </rPr>
      <t>ตารางที่ 6.7</t>
    </r>
    <r>
      <rPr>
        <sz val="16"/>
        <rFont val="TH SarabunPSK"/>
        <family val="2"/>
      </rPr>
      <t xml:space="preserve"> รายละเอียดการใช้งานอาคาร ในรอบปี 2567</t>
    </r>
  </si>
  <si>
    <r>
      <rPr>
        <b/>
        <sz val="16"/>
        <rFont val="TH SarabunPSK"/>
        <family val="2"/>
      </rPr>
      <t>ตารางที่ 5.4</t>
    </r>
    <r>
      <rPr>
        <sz val="16"/>
        <rFont val="TH SarabunPSK"/>
        <family val="2"/>
      </rPr>
      <t xml:space="preserve"> แผนการฝึกอบรมการอนุรักษ์พลังงาน ประจำปี 2567</t>
    </r>
  </si>
  <si>
    <r>
      <rPr>
        <b/>
        <sz val="16"/>
        <rFont val="TH SarabunPSK"/>
        <family val="2"/>
      </rPr>
      <t>ตารางที่ 5.5</t>
    </r>
    <r>
      <rPr>
        <sz val="16"/>
        <rFont val="TH SarabunPSK"/>
        <family val="2"/>
      </rPr>
      <t xml:space="preserve"> แผนกิจกรรมเพื่อส่งเสริมการอนุรักษ์พลังงาน ประจำปี 2567</t>
    </r>
  </si>
  <si>
    <r>
      <rPr>
        <b/>
        <sz val="16"/>
        <rFont val="TH SarabunPSK"/>
        <family val="2"/>
      </rPr>
      <t>ตารางที่ 5.3</t>
    </r>
    <r>
      <rPr>
        <sz val="16"/>
        <rFont val="TH SarabunPSK"/>
        <family val="2"/>
      </rPr>
      <t xml:space="preserve"> แผนอนุรักษ์พลังงานด้านความร้อน ประจำปี 2567</t>
    </r>
  </si>
  <si>
    <r>
      <rPr>
        <b/>
        <sz val="16"/>
        <rFont val="TH SarabunPSK"/>
        <family val="2"/>
      </rPr>
      <t>ตารางที่ 5.2</t>
    </r>
    <r>
      <rPr>
        <sz val="16"/>
        <rFont val="TH SarabunPSK"/>
        <family val="2"/>
      </rPr>
      <t xml:space="preserve"> แผนอนุรักษ์พลังงานด้านไฟฟ้า ประจำปี 2567</t>
    </r>
  </si>
  <si>
    <r>
      <rPr>
        <b/>
        <sz val="16"/>
        <rFont val="TH SarabunPSK"/>
        <family val="2"/>
      </rPr>
      <t>ตารางที่ 5.1</t>
    </r>
    <r>
      <rPr>
        <sz val="16"/>
        <rFont val="TH SarabunPSK"/>
        <family val="2"/>
      </rPr>
      <t xml:space="preserve"> มาตรการและเป้าหมายในการดำเนินการอนุรักษ์พลังงาน ในรอบปี 2567</t>
    </r>
  </si>
  <si>
    <t>ค่าไฟรวมปี 67</t>
  </si>
  <si>
    <t>บาท/กิโลวัตต์-ชั่วโมง (ปี 2567)</t>
  </si>
  <si>
    <t>บาท/(ระบุหน่วย) (ปี 2567)</t>
  </si>
  <si>
    <r>
      <rPr>
        <b/>
        <sz val="16"/>
        <color indexed="8"/>
        <rFont val="TH SarabunPSK"/>
        <family val="2"/>
      </rPr>
      <t xml:space="preserve">ตารางที่ 4.12 </t>
    </r>
    <r>
      <rPr>
        <sz val="16"/>
        <color indexed="8"/>
        <rFont val="TH SarabunPSK"/>
        <family val="2"/>
      </rPr>
      <t>แบบบันทึกข้อมูลการใช้พลังงานความร้อนมีนัยสำคัญของเครื่องจักร/อุปกรณ์หลัก ปี 2567</t>
    </r>
  </si>
  <si>
    <r>
      <rPr>
        <b/>
        <sz val="16"/>
        <color indexed="8"/>
        <rFont val="TH SarabunPSK"/>
        <family val="2"/>
      </rPr>
      <t xml:space="preserve">ตารางที่ 4.11 </t>
    </r>
    <r>
      <rPr>
        <sz val="16"/>
        <color indexed="8"/>
        <rFont val="TH SarabunPSK"/>
        <family val="2"/>
      </rPr>
      <t>แบบบันทึกข้อมูลการใช้พลังงานไฟฟ้าที่มีนัยสำคัญของเครื่องจักร/อุปกรณ์หลัก ปี 2567</t>
    </r>
  </si>
  <si>
    <t>SEC ปี 2567</t>
  </si>
  <si>
    <r>
      <t xml:space="preserve">ตารางที่ 4.10 </t>
    </r>
    <r>
      <rPr>
        <sz val="16"/>
        <rFont val="TH SarabunPSK"/>
        <family val="2"/>
      </rPr>
      <t>ปริมาณการใช้พลังงานต่อหน่วยจำนวนห้องที่จำหน่ายได้ในรอบปี 2566</t>
    </r>
  </si>
  <si>
    <r>
      <t xml:space="preserve">ตารางที่ 4.9 </t>
    </r>
    <r>
      <rPr>
        <sz val="16"/>
        <rFont val="TH SarabunPSK"/>
        <family val="2"/>
      </rPr>
      <t>ปริมาณการใช้พลังงานต่อหน่วยจำนวนคนไข้ใน ในรอบปี 2566</t>
    </r>
  </si>
  <si>
    <r>
      <t xml:space="preserve">                  ตารางที่ 4.8 </t>
    </r>
    <r>
      <rPr>
        <sz val="16"/>
        <rFont val="TH SarabunPSK"/>
        <family val="2"/>
      </rPr>
      <t>ปริมาณการใช้พลังงานต่อหน่วยพื้นที่ใช้สอยที่ใช้งานจริงในรอบปี 2566</t>
    </r>
  </si>
  <si>
    <t>4.1.6) ข้อมูลสัดส่วนการใช้พลังงานความร้อนในรอบปี 2566</t>
  </si>
  <si>
    <r>
      <rPr>
        <b/>
        <sz val="16"/>
        <rFont val="TH SarabunPSK"/>
        <family val="2"/>
      </rPr>
      <t>ตารางที่ 4.7</t>
    </r>
    <r>
      <rPr>
        <sz val="16"/>
        <rFont val="TH SarabunPSK"/>
        <family val="2"/>
      </rPr>
      <t xml:space="preserve"> สัดส่วนการใช้พลังงานเชื้อเพลิงแยกตามระบบปี 2566</t>
    </r>
  </si>
  <si>
    <t>4.1.5) ข้อมูลสัดส่วนการใช้พลังงานไฟฟ้าในรอบปี 2566</t>
  </si>
  <si>
    <r>
      <rPr>
        <b/>
        <sz val="16"/>
        <rFont val="TH SarabunPSK"/>
        <family val="2"/>
      </rPr>
      <t>ตารางที่ 4.6</t>
    </r>
    <r>
      <rPr>
        <sz val="16"/>
        <rFont val="TH SarabunPSK"/>
        <family val="2"/>
      </rPr>
      <t xml:space="preserve"> สัดส่วนการใช้พลังงานไฟฟ้าแยกตามระบบปี 2566</t>
    </r>
  </si>
  <si>
    <t>4.1.4) ข้อมูลปริมาณการใช้เชื้อเพลิงในการผลิตไฟฟ้าในรอบปี 2566</t>
  </si>
  <si>
    <r>
      <rPr>
        <b/>
        <sz val="16"/>
        <rFont val="TH SarabunPSK"/>
        <family val="2"/>
      </rPr>
      <t>ตารางที่ 4.5</t>
    </r>
    <r>
      <rPr>
        <sz val="16"/>
        <rFont val="TH SarabunPSK"/>
        <family val="2"/>
      </rPr>
      <t xml:space="preserve"> ข้อมูลการใช้เชื้อเพลิงในการผลิตไฟฟ้าในรอบปี 2566</t>
    </r>
  </si>
  <si>
    <t>4.1.3) ข้อมูลการใช้เชื้อเพลิงและพลังงานหมุนเวียนในรอบปี 2566</t>
  </si>
  <si>
    <r>
      <rPr>
        <b/>
        <sz val="16"/>
        <rFont val="TH SarabunPSK"/>
        <family val="2"/>
      </rPr>
      <t>ตารางที่ 4.4</t>
    </r>
    <r>
      <rPr>
        <sz val="16"/>
        <rFont val="TH SarabunPSK"/>
        <family val="2"/>
      </rPr>
      <t xml:space="preserve"> ข้อมูลการใช้เชื้อเพลิงและพลังงานหมุนเวียนในรอบปี 2566</t>
    </r>
  </si>
  <si>
    <t>4.1.2.2) ข้อมูลปริมาณการใช้ไฟฟ้าในรอบปี 2566</t>
  </si>
  <si>
    <r>
      <rPr>
        <b/>
        <sz val="16"/>
        <rFont val="TH SarabunPSK"/>
        <family val="2"/>
      </rPr>
      <t>ตารางที่ 4.3</t>
    </r>
    <r>
      <rPr>
        <sz val="16"/>
        <rFont val="TH SarabunPSK"/>
        <family val="2"/>
      </rPr>
      <t xml:space="preserve"> ข้อมูลการใช้ไฟฟ้าในรอบปี 2566</t>
    </r>
  </si>
  <si>
    <t>4.1.2.1) ข้อมูลหม้อแปลงไฟฟ้าปี 2567</t>
  </si>
  <si>
    <r>
      <rPr>
        <b/>
        <sz val="16"/>
        <rFont val="TH SarabunPSK"/>
        <family val="2"/>
      </rPr>
      <t>ตารางที่ 4.2</t>
    </r>
    <r>
      <rPr>
        <sz val="16"/>
        <rFont val="TH SarabunPSK"/>
        <family val="2"/>
      </rPr>
      <t xml:space="preserve"> รายละเอียดการใช้ประโยชน์พื้นที่ใช้สอยที่ใช้งานจริงในแต่ละเดือน ในรอบปี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</si>
</sst>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#,##0.00_ ;\-#,##0.00\ "/>
    <numFmt numFmtId="167" formatCode="0.000000"/>
    <numFmt numFmtId="168" formatCode="#,##0.00;[Red]#,##0.00"/>
    <numFmt numFmtId="169" formatCode="_(* #,##0_);_(* \(#,##0\);_(* &quot;-&quot;??_);_(@_)"/>
    <numFmt numFmtId="170" formatCode="ดดด\ bb"/>
  </numFmts>
  <fonts count="84">
    <font>
      <sz val="11"/>
      <color theme="1"/>
      <name val="Tahoma"/>
      <family val="2"/>
      <charset val="22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sz val="8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H SarabunPSK"/>
      <family val="2"/>
    </font>
    <font>
      <b/>
      <sz val="36"/>
      <color indexed="8"/>
      <name val="TH SarabunPSK"/>
      <family val="2"/>
    </font>
    <font>
      <b/>
      <sz val="24"/>
      <color indexed="8"/>
      <name val="TH SarabunPSK"/>
      <family val="2"/>
    </font>
    <font>
      <sz val="20"/>
      <color indexed="8"/>
      <name val="TH SarabunPSK"/>
      <family val="2"/>
    </font>
    <font>
      <sz val="16"/>
      <color indexed="8"/>
      <name val="TH SarabunPSK"/>
      <family val="2"/>
    </font>
    <font>
      <b/>
      <u/>
      <sz val="22"/>
      <color indexed="8"/>
      <name val="TH SarabunPSK"/>
      <family val="2"/>
    </font>
    <font>
      <b/>
      <sz val="18"/>
      <color indexed="8"/>
      <name val="TH SarabunPSK"/>
      <family val="2"/>
    </font>
    <font>
      <b/>
      <u/>
      <sz val="18"/>
      <color indexed="8"/>
      <name val="TH SarabunPSK"/>
      <family val="2"/>
    </font>
    <font>
      <sz val="18"/>
      <color indexed="8"/>
      <name val="TH SarabunPSK"/>
      <family val="2"/>
    </font>
    <font>
      <u/>
      <sz val="16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sz val="20"/>
      <color indexed="10"/>
      <name val="TH SarabunPSK"/>
      <family val="2"/>
    </font>
    <font>
      <b/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u/>
      <sz val="20"/>
      <color indexed="8"/>
      <name val="TH SarabunPSK"/>
      <family val="2"/>
    </font>
    <font>
      <b/>
      <sz val="14"/>
      <color indexed="8"/>
      <name val="TH SarabunPSK"/>
      <family val="2"/>
    </font>
    <font>
      <sz val="20"/>
      <color indexed="55"/>
      <name val="TH SarabunPSK"/>
      <family val="2"/>
    </font>
    <font>
      <b/>
      <sz val="22"/>
      <color indexed="18"/>
      <name val="TH SarabunPSK"/>
      <family val="2"/>
    </font>
    <font>
      <sz val="18"/>
      <color indexed="55"/>
      <name val="TH SarabunPSK"/>
      <family val="2"/>
    </font>
    <font>
      <b/>
      <sz val="16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"/>
      <color indexed="8"/>
      <name val="TH SarabunPSK"/>
      <family val="2"/>
    </font>
    <font>
      <sz val="7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indexed="10"/>
      <name val="TH SarabunPSK"/>
      <family val="2"/>
    </font>
    <font>
      <sz val="15"/>
      <name val="TH SarabunPSK"/>
      <family val="2"/>
    </font>
    <font>
      <b/>
      <sz val="15"/>
      <color indexed="8"/>
      <name val="TH SarabunPSK"/>
      <family val="2"/>
    </font>
    <font>
      <b/>
      <sz val="15"/>
      <name val="TH SarabunPSK"/>
      <family val="2"/>
    </font>
    <font>
      <b/>
      <sz val="11"/>
      <name val="TH SarabunPSK"/>
      <family val="2"/>
    </font>
    <font>
      <sz val="20"/>
      <name val="TH SarabunPSK"/>
      <family val="2"/>
    </font>
    <font>
      <u/>
      <sz val="13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36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  <font>
      <b/>
      <i/>
      <sz val="16"/>
      <name val="TH SarabunPSK"/>
      <family val="2"/>
    </font>
    <font>
      <b/>
      <u/>
      <sz val="20"/>
      <name val="TH SarabunPSK"/>
      <family val="2"/>
    </font>
    <font>
      <sz val="10.5"/>
      <name val="TH SarabunPSK"/>
      <family val="2"/>
    </font>
    <font>
      <u/>
      <sz val="14"/>
      <name val="TH SarabunPSK"/>
      <family val="2"/>
    </font>
    <font>
      <vertAlign val="superscript"/>
      <sz val="12"/>
      <name val="TH SarabunPSK"/>
      <family val="2"/>
    </font>
    <font>
      <b/>
      <sz val="13"/>
      <name val="TH SarabunPSK"/>
      <family val="2"/>
    </font>
    <font>
      <b/>
      <u/>
      <sz val="22"/>
      <name val="TH SarabunPSK"/>
      <family val="2"/>
    </font>
    <font>
      <b/>
      <sz val="20"/>
      <color indexed="18"/>
      <name val="TH SarabunPSK"/>
      <family val="2"/>
    </font>
    <font>
      <u/>
      <sz val="16"/>
      <name val="TH SarabunPSK"/>
      <family val="2"/>
    </font>
    <font>
      <sz val="16"/>
      <color indexed="60"/>
      <name val="TH SarabunPSK"/>
      <family val="2"/>
    </font>
    <font>
      <sz val="18"/>
      <color indexed="18"/>
      <name val="TH SarabunPSK"/>
      <family val="2"/>
    </font>
    <font>
      <sz val="18"/>
      <name val="TH SarabunPSK"/>
      <family val="2"/>
    </font>
    <font>
      <sz val="9"/>
      <name val="TH SarabunPSK"/>
      <family val="2"/>
    </font>
    <font>
      <b/>
      <sz val="18"/>
      <name val="TH SarabunPSK"/>
      <family val="2"/>
    </font>
    <font>
      <b/>
      <u/>
      <sz val="14"/>
      <name val="TH SarabunPSK"/>
      <family val="2"/>
    </font>
    <font>
      <b/>
      <sz val="38"/>
      <color indexed="8"/>
      <name val="TH SarabunPSK"/>
      <family val="2"/>
    </font>
    <font>
      <vertAlign val="superscript"/>
      <sz val="14"/>
      <name val="TH SarabunPSK"/>
      <family val="2"/>
    </font>
    <font>
      <sz val="16"/>
      <name val="Wingdings 2"/>
      <family val="1"/>
      <charset val="2"/>
    </font>
    <font>
      <u/>
      <sz val="10"/>
      <color theme="10"/>
      <name val="Arial"/>
      <family val="2"/>
    </font>
    <font>
      <sz val="16"/>
      <color theme="1"/>
      <name val="TH NiramitIT๙"/>
      <family val="2"/>
      <charset val="22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0"/>
      <color rgb="FFFF0000"/>
      <name val="Arial"/>
      <family val="2"/>
    </font>
    <font>
      <sz val="16"/>
      <color theme="1"/>
      <name val="TH SarabunPSK"/>
      <family val="2"/>
    </font>
    <font>
      <sz val="10"/>
      <color rgb="FFFF0000"/>
      <name val="TH SarabunPSK"/>
      <family val="2"/>
    </font>
    <font>
      <b/>
      <sz val="16"/>
      <color theme="1"/>
      <name val="TH SarabunPSK"/>
      <family val="2"/>
    </font>
    <font>
      <b/>
      <sz val="20"/>
      <color rgb="FF0070C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2">
    <xf numFmtId="0" fontId="0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50" fillId="0" borderId="0"/>
    <xf numFmtId="0" fontId="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7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" fillId="0" borderId="0"/>
    <xf numFmtId="0" fontId="51" fillId="0" borderId="0">
      <alignment vertical="top"/>
    </xf>
    <xf numFmtId="0" fontId="5" fillId="0" borderId="0"/>
    <xf numFmtId="0" fontId="5" fillId="0" borderId="0"/>
    <xf numFmtId="0" fontId="75" fillId="0" borderId="0"/>
    <xf numFmtId="0" fontId="5" fillId="0" borderId="0"/>
    <xf numFmtId="0" fontId="51" fillId="0" borderId="0">
      <alignment vertical="top"/>
    </xf>
    <xf numFmtId="0" fontId="51" fillId="0" borderId="0">
      <alignment vertical="top"/>
    </xf>
    <xf numFmtId="0" fontId="75" fillId="0" borderId="0"/>
    <xf numFmtId="9" fontId="5" fillId="0" borderId="0" applyFont="0" applyFill="0" applyBorder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0"/>
  </cellStyleXfs>
  <cellXfs count="1060">
    <xf numFmtId="0" fontId="0" fillId="0" borderId="0" xfId="0"/>
    <xf numFmtId="0" fontId="27" fillId="0" borderId="2" xfId="61" applyFont="1" applyBorder="1" applyAlignment="1">
      <alignment horizontal="left"/>
    </xf>
    <xf numFmtId="0" fontId="27" fillId="0" borderId="0" xfId="61" applyFont="1" applyAlignment="1">
      <alignment horizontal="left"/>
    </xf>
    <xf numFmtId="0" fontId="24" fillId="0" borderId="3" xfId="0" applyFont="1" applyBorder="1" applyAlignment="1">
      <alignment horizontal="center"/>
    </xf>
    <xf numFmtId="0" fontId="7" fillId="0" borderId="0" xfId="0" applyFont="1"/>
    <xf numFmtId="0" fontId="7" fillId="0" borderId="4" xfId="0" applyFont="1" applyBorder="1"/>
    <xf numFmtId="0" fontId="13" fillId="0" borderId="0" xfId="0" applyFont="1"/>
    <xf numFmtId="0" fontId="11" fillId="0" borderId="0" xfId="0" applyFont="1"/>
    <xf numFmtId="0" fontId="17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0" xfId="0" applyFont="1"/>
    <xf numFmtId="0" fontId="15" fillId="0" borderId="6" xfId="0" applyFont="1" applyBorder="1"/>
    <xf numFmtId="0" fontId="13" fillId="0" borderId="4" xfId="0" applyFont="1" applyBorder="1"/>
    <xf numFmtId="0" fontId="13" fillId="0" borderId="0" xfId="0" applyFont="1" applyAlignment="1">
      <alignment vertical="top"/>
    </xf>
    <xf numFmtId="0" fontId="13" fillId="0" borderId="6" xfId="0" applyFont="1" applyBorder="1"/>
    <xf numFmtId="0" fontId="11" fillId="0" borderId="0" xfId="0" applyFont="1" applyAlignment="1">
      <alignment horizontal="left"/>
    </xf>
    <xf numFmtId="0" fontId="16" fillId="0" borderId="0" xfId="0" applyFont="1"/>
    <xf numFmtId="0" fontId="11" fillId="0" borderId="6" xfId="0" applyFont="1" applyBorder="1"/>
    <xf numFmtId="0" fontId="7" fillId="0" borderId="6" xfId="0" applyFont="1" applyBorder="1"/>
    <xf numFmtId="0" fontId="17" fillId="0" borderId="6" xfId="0" applyFont="1" applyBorder="1"/>
    <xf numFmtId="0" fontId="15" fillId="0" borderId="4" xfId="0" applyFont="1" applyBorder="1"/>
    <xf numFmtId="0" fontId="11" fillId="0" borderId="6" xfId="0" applyFont="1" applyBorder="1" applyAlignment="1">
      <alignment horizontal="center"/>
    </xf>
    <xf numFmtId="0" fontId="7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7" fillId="0" borderId="0" xfId="0" applyFont="1" applyAlignment="1">
      <alignment horizontal="center"/>
    </xf>
    <xf numFmtId="0" fontId="11" fillId="0" borderId="0" xfId="0" applyFont="1" applyAlignment="1">
      <alignment readingOrder="1"/>
    </xf>
    <xf numFmtId="0" fontId="11" fillId="0" borderId="10" xfId="0" applyFont="1" applyBorder="1" applyAlignment="1">
      <alignment horizontal="left" readingOrder="1"/>
    </xf>
    <xf numFmtId="0" fontId="11" fillId="0" borderId="10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readingOrder="1"/>
    </xf>
    <xf numFmtId="0" fontId="11" fillId="0" borderId="11" xfId="0" applyFont="1" applyBorder="1"/>
    <xf numFmtId="0" fontId="11" fillId="0" borderId="11" xfId="0" applyFont="1" applyBorder="1" applyAlignment="1">
      <alignment horizontal="left" readingOrder="1"/>
    </xf>
    <xf numFmtId="0" fontId="11" fillId="0" borderId="11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10" xfId="0" applyFont="1" applyBorder="1"/>
    <xf numFmtId="0" fontId="23" fillId="0" borderId="0" xfId="0" applyFont="1" applyAlignment="1">
      <alignment horizontal="left"/>
    </xf>
    <xf numFmtId="0" fontId="24" fillId="0" borderId="12" xfId="0" applyFont="1" applyBorder="1"/>
    <xf numFmtId="0" fontId="24" fillId="0" borderId="13" xfId="0" applyFont="1" applyBorder="1"/>
    <xf numFmtId="0" fontId="24" fillId="0" borderId="13" xfId="0" applyFont="1" applyBorder="1" applyAlignment="1">
      <alignment horizontal="center"/>
    </xf>
    <xf numFmtId="0" fontId="24" fillId="0" borderId="14" xfId="0" applyFont="1" applyBorder="1"/>
    <xf numFmtId="0" fontId="24" fillId="0" borderId="15" xfId="0" applyFont="1" applyBorder="1"/>
    <xf numFmtId="0" fontId="24" fillId="0" borderId="16" xfId="0" applyFont="1" applyBorder="1"/>
    <xf numFmtId="0" fontId="24" fillId="0" borderId="16" xfId="0" applyFont="1" applyBorder="1" applyAlignment="1">
      <alignment horizontal="center"/>
    </xf>
    <xf numFmtId="0" fontId="24" fillId="0" borderId="17" xfId="0" applyFont="1" applyBorder="1"/>
    <xf numFmtId="0" fontId="24" fillId="0" borderId="18" xfId="0" applyFont="1" applyBorder="1"/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2" xfId="0" applyFont="1" applyBorder="1"/>
    <xf numFmtId="0" fontId="26" fillId="0" borderId="13" xfId="61" applyFont="1" applyBorder="1"/>
    <xf numFmtId="0" fontId="26" fillId="0" borderId="14" xfId="61" applyFont="1" applyBorder="1"/>
    <xf numFmtId="0" fontId="25" fillId="0" borderId="18" xfId="61" applyFont="1" applyBorder="1" applyAlignment="1">
      <alignment horizontal="left"/>
    </xf>
    <xf numFmtId="0" fontId="25" fillId="0" borderId="0" xfId="61" applyFont="1" applyAlignment="1">
      <alignment horizontal="left"/>
    </xf>
    <xf numFmtId="0" fontId="26" fillId="0" borderId="0" xfId="61" applyFont="1"/>
    <xf numFmtId="0" fontId="26" fillId="0" borderId="2" xfId="61" applyFont="1" applyBorder="1"/>
    <xf numFmtId="0" fontId="27" fillId="0" borderId="0" xfId="61" applyFont="1" applyAlignment="1">
      <alignment horizontal="center" vertical="top"/>
    </xf>
    <xf numFmtId="0" fontId="26" fillId="0" borderId="18" xfId="61" applyFont="1" applyBorder="1" applyAlignment="1">
      <alignment vertical="top"/>
    </xf>
    <xf numFmtId="0" fontId="27" fillId="0" borderId="0" xfId="61" applyFont="1" applyAlignment="1">
      <alignment horizontal="left" vertical="top"/>
    </xf>
    <xf numFmtId="0" fontId="28" fillId="0" borderId="15" xfId="0" applyFont="1" applyBorder="1"/>
    <xf numFmtId="0" fontId="28" fillId="0" borderId="16" xfId="0" applyFont="1" applyBorder="1"/>
    <xf numFmtId="0" fontId="28" fillId="0" borderId="0" xfId="0" applyFont="1"/>
    <xf numFmtId="0" fontId="18" fillId="0" borderId="0" xfId="0" applyFont="1"/>
    <xf numFmtId="0" fontId="20" fillId="0" borderId="0" xfId="0" applyFont="1"/>
    <xf numFmtId="0" fontId="11" fillId="0" borderId="13" xfId="0" applyFont="1" applyBorder="1"/>
    <xf numFmtId="0" fontId="11" fillId="0" borderId="14" xfId="0" applyFont="1" applyBorder="1"/>
    <xf numFmtId="0" fontId="11" fillId="0" borderId="18" xfId="0" applyFont="1" applyBorder="1"/>
    <xf numFmtId="0" fontId="11" fillId="0" borderId="15" xfId="0" applyFont="1" applyBorder="1"/>
    <xf numFmtId="0" fontId="11" fillId="0" borderId="16" xfId="0" applyFont="1" applyBorder="1"/>
    <xf numFmtId="0" fontId="29" fillId="0" borderId="0" xfId="0" applyFont="1"/>
    <xf numFmtId="0" fontId="7" fillId="0" borderId="12" xfId="0" applyFont="1" applyBorder="1"/>
    <xf numFmtId="0" fontId="30" fillId="0" borderId="13" xfId="0" applyFont="1" applyBorder="1"/>
    <xf numFmtId="0" fontId="30" fillId="0" borderId="0" xfId="0" applyFont="1"/>
    <xf numFmtId="0" fontId="23" fillId="0" borderId="0" xfId="61" applyFont="1"/>
    <xf numFmtId="0" fontId="11" fillId="0" borderId="2" xfId="0" applyFont="1" applyBorder="1"/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17" fillId="0" borderId="16" xfId="0" applyFont="1" applyBorder="1"/>
    <xf numFmtId="0" fontId="17" fillId="0" borderId="17" xfId="0" applyFont="1" applyBorder="1"/>
    <xf numFmtId="0" fontId="11" fillId="0" borderId="12" xfId="0" applyFont="1" applyBorder="1"/>
    <xf numFmtId="0" fontId="11" fillId="0" borderId="17" xfId="0" applyFont="1" applyBorder="1"/>
    <xf numFmtId="0" fontId="20" fillId="0" borderId="0" xfId="0" applyFont="1" applyAlignment="1">
      <alignment horizontal="left"/>
    </xf>
    <xf numFmtId="0" fontId="23" fillId="0" borderId="16" xfId="0" applyFont="1" applyBorder="1"/>
    <xf numFmtId="0" fontId="23" fillId="0" borderId="0" xfId="0" applyFont="1" applyAlignment="1">
      <alignment vertical="top"/>
    </xf>
    <xf numFmtId="0" fontId="23" fillId="0" borderId="0" xfId="61" applyFont="1" applyAlignment="1">
      <alignment horizontal="justify"/>
    </xf>
    <xf numFmtId="0" fontId="23" fillId="0" borderId="0" xfId="61" applyFont="1" applyAlignment="1">
      <alignment horizontal="left"/>
    </xf>
    <xf numFmtId="0" fontId="23" fillId="0" borderId="0" xfId="61" applyFont="1" applyAlignment="1">
      <alignment horizontal="center"/>
    </xf>
    <xf numFmtId="0" fontId="34" fillId="0" borderId="0" xfId="61" applyFont="1"/>
    <xf numFmtId="0" fontId="34" fillId="0" borderId="0" xfId="0" applyFont="1"/>
    <xf numFmtId="0" fontId="25" fillId="0" borderId="19" xfId="67" applyFont="1" applyBorder="1" applyAlignment="1">
      <alignment horizontal="center" vertical="center" wrapText="1"/>
    </xf>
    <xf numFmtId="0" fontId="25" fillId="0" borderId="20" xfId="67" applyFont="1" applyBorder="1" applyAlignment="1">
      <alignment horizontal="center" vertical="top" wrapText="1"/>
    </xf>
    <xf numFmtId="0" fontId="27" fillId="0" borderId="21" xfId="67" applyFont="1" applyBorder="1" applyAlignment="1">
      <alignment horizontal="center" vertical="center" wrapText="1"/>
    </xf>
    <xf numFmtId="0" fontId="37" fillId="0" borderId="22" xfId="67" applyFont="1" applyBorder="1" applyAlignment="1">
      <alignment vertical="top" wrapText="1"/>
    </xf>
    <xf numFmtId="0" fontId="27" fillId="0" borderId="23" xfId="67" applyFont="1" applyBorder="1" applyAlignment="1">
      <alignment horizontal="center" vertical="center" wrapText="1"/>
    </xf>
    <xf numFmtId="0" fontId="37" fillId="0" borderId="9" xfId="67" applyFont="1" applyBorder="1" applyAlignment="1">
      <alignment vertical="top" wrapText="1"/>
    </xf>
    <xf numFmtId="0" fontId="38" fillId="0" borderId="0" xfId="0" applyFont="1"/>
    <xf numFmtId="0" fontId="32" fillId="0" borderId="6" xfId="69" applyFont="1" applyBorder="1" applyAlignment="1">
      <alignment vertical="center" wrapText="1"/>
    </xf>
    <xf numFmtId="0" fontId="32" fillId="0" borderId="0" xfId="69" applyFont="1" applyAlignment="1">
      <alignment horizontal="center" vertical="center" wrapText="1"/>
    </xf>
    <xf numFmtId="0" fontId="23" fillId="0" borderId="0" xfId="6" applyFont="1"/>
    <xf numFmtId="0" fontId="34" fillId="0" borderId="0" xfId="0" applyFont="1" applyAlignment="1">
      <alignment horizontal="left"/>
    </xf>
    <xf numFmtId="0" fontId="21" fillId="0" borderId="24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0" borderId="26" xfId="0" applyFont="1" applyBorder="1"/>
    <xf numFmtId="0" fontId="17" fillId="0" borderId="25" xfId="0" applyFont="1" applyBorder="1"/>
    <xf numFmtId="1" fontId="17" fillId="0" borderId="25" xfId="0" applyNumberFormat="1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3" fontId="17" fillId="0" borderId="25" xfId="0" applyNumberFormat="1" applyFont="1" applyBorder="1" applyAlignment="1">
      <alignment horizontal="center" shrinkToFit="1"/>
    </xf>
    <xf numFmtId="0" fontId="17" fillId="0" borderId="3" xfId="0" applyFont="1" applyBorder="1"/>
    <xf numFmtId="4" fontId="17" fillId="0" borderId="25" xfId="0" applyNumberFormat="1" applyFont="1" applyBorder="1" applyAlignment="1">
      <alignment horizontal="center" shrinkToFit="1"/>
    </xf>
    <xf numFmtId="0" fontId="17" fillId="0" borderId="25" xfId="0" applyFont="1" applyBorder="1" applyAlignment="1">
      <alignment horizontal="center" shrinkToFit="1"/>
    </xf>
    <xf numFmtId="4" fontId="17" fillId="0" borderId="25" xfId="0" applyNumberFormat="1" applyFont="1" applyBorder="1" applyAlignment="1">
      <alignment shrinkToFit="1"/>
    </xf>
    <xf numFmtId="0" fontId="17" fillId="0" borderId="27" xfId="0" applyFont="1" applyBorder="1"/>
    <xf numFmtId="1" fontId="17" fillId="0" borderId="3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3" fontId="17" fillId="0" borderId="3" xfId="0" applyNumberFormat="1" applyFont="1" applyBorder="1" applyAlignment="1">
      <alignment horizontal="center" shrinkToFit="1"/>
    </xf>
    <xf numFmtId="4" fontId="17" fillId="0" borderId="28" xfId="0" applyNumberFormat="1" applyFont="1" applyBorder="1" applyAlignment="1">
      <alignment horizontal="center" shrinkToFit="1"/>
    </xf>
    <xf numFmtId="4" fontId="17" fillId="0" borderId="3" xfId="0" applyNumberFormat="1" applyFont="1" applyBorder="1" applyAlignment="1">
      <alignment horizontal="center" shrinkToFit="1"/>
    </xf>
    <xf numFmtId="0" fontId="17" fillId="0" borderId="3" xfId="0" applyFont="1" applyBorder="1" applyAlignment="1">
      <alignment horizontal="center" shrinkToFit="1"/>
    </xf>
    <xf numFmtId="4" fontId="17" fillId="0" borderId="3" xfId="0" applyNumberFormat="1" applyFont="1" applyBorder="1" applyAlignment="1">
      <alignment shrinkToFit="1"/>
    </xf>
    <xf numFmtId="0" fontId="17" fillId="0" borderId="3" xfId="0" applyFont="1" applyBorder="1" applyAlignment="1">
      <alignment shrinkToFit="1"/>
    </xf>
    <xf numFmtId="3" fontId="17" fillId="0" borderId="3" xfId="0" applyNumberFormat="1" applyFont="1" applyBorder="1" applyAlignment="1">
      <alignment shrinkToFit="1"/>
    </xf>
    <xf numFmtId="0" fontId="26" fillId="0" borderId="0" xfId="10" applyFont="1"/>
    <xf numFmtId="0" fontId="22" fillId="0" borderId="0" xfId="0" applyFont="1"/>
    <xf numFmtId="0" fontId="36" fillId="0" borderId="0" xfId="10" applyFont="1"/>
    <xf numFmtId="0" fontId="40" fillId="0" borderId="0" xfId="0" applyFont="1"/>
    <xf numFmtId="0" fontId="17" fillId="0" borderId="29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2" xfId="0" applyFont="1" applyBorder="1"/>
    <xf numFmtId="0" fontId="17" fillId="0" borderId="15" xfId="0" applyFont="1" applyBorder="1"/>
    <xf numFmtId="0" fontId="22" fillId="2" borderId="3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 wrapText="1"/>
    </xf>
    <xf numFmtId="0" fontId="17" fillId="0" borderId="28" xfId="0" applyFont="1" applyBorder="1"/>
    <xf numFmtId="0" fontId="17" fillId="2" borderId="24" xfId="0" applyFont="1" applyFill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17" fillId="0" borderId="0" xfId="12" applyFont="1"/>
    <xf numFmtId="0" fontId="17" fillId="0" borderId="5" xfId="12" applyFont="1" applyBorder="1"/>
    <xf numFmtId="0" fontId="17" fillId="0" borderId="30" xfId="12" applyFont="1" applyBorder="1"/>
    <xf numFmtId="0" fontId="22" fillId="2" borderId="3" xfId="12" applyFont="1" applyFill="1" applyBorder="1" applyAlignment="1">
      <alignment horizontal="center"/>
    </xf>
    <xf numFmtId="4" fontId="17" fillId="0" borderId="3" xfId="12" applyNumberFormat="1" applyFont="1" applyBorder="1" applyAlignment="1">
      <alignment horizontal="center"/>
    </xf>
    <xf numFmtId="0" fontId="17" fillId="2" borderId="3" xfId="12" applyFont="1" applyFill="1" applyBorder="1" applyAlignment="1">
      <alignment horizontal="center"/>
    </xf>
    <xf numFmtId="0" fontId="17" fillId="0" borderId="0" xfId="12" applyFont="1" applyAlignment="1">
      <alignment horizontal="center"/>
    </xf>
    <xf numFmtId="1" fontId="17" fillId="0" borderId="0" xfId="12" applyNumberFormat="1" applyFont="1"/>
    <xf numFmtId="43" fontId="17" fillId="0" borderId="0" xfId="3" applyFont="1"/>
    <xf numFmtId="43" fontId="17" fillId="0" borderId="3" xfId="3" applyFont="1" applyBorder="1"/>
    <xf numFmtId="167" fontId="17" fillId="0" borderId="0" xfId="12" applyNumberFormat="1" applyFont="1"/>
    <xf numFmtId="166" fontId="17" fillId="0" borderId="3" xfId="12" applyNumberFormat="1" applyFont="1" applyBorder="1"/>
    <xf numFmtId="166" fontId="17" fillId="0" borderId="0" xfId="3" applyNumberFormat="1" applyFont="1"/>
    <xf numFmtId="0" fontId="36" fillId="0" borderId="0" xfId="57" applyFont="1"/>
    <xf numFmtId="0" fontId="41" fillId="0" borderId="0" xfId="61" applyFont="1" applyAlignment="1">
      <alignment vertical="center"/>
    </xf>
    <xf numFmtId="0" fontId="17" fillId="0" borderId="13" xfId="0" applyFont="1" applyBorder="1"/>
    <xf numFmtId="0" fontId="17" fillId="0" borderId="14" xfId="0" applyFont="1" applyBorder="1"/>
    <xf numFmtId="0" fontId="17" fillId="0" borderId="31" xfId="0" applyFont="1" applyBorder="1"/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42" fillId="0" borderId="0" xfId="0" applyFont="1"/>
    <xf numFmtId="0" fontId="24" fillId="0" borderId="10" xfId="0" applyFont="1" applyBorder="1"/>
    <xf numFmtId="0" fontId="24" fillId="0" borderId="0" xfId="0" applyFont="1" applyAlignment="1">
      <alignment shrinkToFit="1"/>
    </xf>
    <xf numFmtId="0" fontId="24" fillId="0" borderId="11" xfId="0" applyFont="1" applyBorder="1"/>
    <xf numFmtId="0" fontId="24" fillId="0" borderId="32" xfId="0" applyFont="1" applyBorder="1" applyAlignment="1">
      <alignment horizontal="right"/>
    </xf>
    <xf numFmtId="0" fontId="43" fillId="2" borderId="24" xfId="0" applyFont="1" applyFill="1" applyBorder="1" applyAlignment="1">
      <alignment horizontal="center"/>
    </xf>
    <xf numFmtId="0" fontId="43" fillId="2" borderId="24" xfId="0" applyFont="1" applyFill="1" applyBorder="1" applyAlignment="1">
      <alignment horizontal="center" vertical="center" wrapText="1"/>
    </xf>
    <xf numFmtId="0" fontId="44" fillId="2" borderId="24" xfId="0" applyFont="1" applyFill="1" applyBorder="1" applyAlignment="1">
      <alignment horizontal="center"/>
    </xf>
    <xf numFmtId="0" fontId="44" fillId="2" borderId="3" xfId="0" applyFont="1" applyFill="1" applyBorder="1" applyAlignment="1">
      <alignment horizontal="center"/>
    </xf>
    <xf numFmtId="0" fontId="43" fillId="2" borderId="25" xfId="0" applyFont="1" applyFill="1" applyBorder="1" applyAlignment="1">
      <alignment horizontal="center"/>
    </xf>
    <xf numFmtId="0" fontId="43" fillId="2" borderId="25" xfId="0" applyFont="1" applyFill="1" applyBorder="1" applyAlignment="1">
      <alignment horizontal="center" vertical="center" wrapText="1"/>
    </xf>
    <xf numFmtId="0" fontId="44" fillId="2" borderId="25" xfId="0" applyFont="1" applyFill="1" applyBorder="1" applyAlignment="1">
      <alignment horizontal="center"/>
    </xf>
    <xf numFmtId="0" fontId="24" fillId="0" borderId="32" xfId="0" applyFont="1" applyBorder="1"/>
    <xf numFmtId="0" fontId="11" fillId="0" borderId="0" xfId="0" applyFont="1" applyAlignment="1">
      <alignment shrinkToFit="1"/>
    </xf>
    <xf numFmtId="0" fontId="11" fillId="0" borderId="32" xfId="0" applyFont="1" applyBorder="1" applyAlignment="1">
      <alignment horizontal="right"/>
    </xf>
    <xf numFmtId="0" fontId="24" fillId="2" borderId="24" xfId="0" applyFont="1" applyFill="1" applyBorder="1" applyAlignment="1">
      <alignment horizontal="center"/>
    </xf>
    <xf numFmtId="0" fontId="24" fillId="2" borderId="24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/>
    </xf>
    <xf numFmtId="0" fontId="42" fillId="2" borderId="3" xfId="0" applyFont="1" applyFill="1" applyBorder="1" applyAlignment="1">
      <alignment horizontal="center"/>
    </xf>
    <xf numFmtId="0" fontId="24" fillId="2" borderId="25" xfId="0" applyFont="1" applyFill="1" applyBorder="1" applyAlignment="1">
      <alignment horizontal="center"/>
    </xf>
    <xf numFmtId="0" fontId="24" fillId="2" borderId="25" xfId="0" applyFont="1" applyFill="1" applyBorder="1" applyAlignment="1">
      <alignment horizontal="center" vertical="center" wrapText="1"/>
    </xf>
    <xf numFmtId="0" fontId="42" fillId="2" borderId="25" xfId="0" applyFont="1" applyFill="1" applyBorder="1" applyAlignment="1">
      <alignment horizontal="center"/>
    </xf>
    <xf numFmtId="0" fontId="17" fillId="0" borderId="32" xfId="0" applyFont="1" applyBorder="1"/>
    <xf numFmtId="0" fontId="11" fillId="0" borderId="31" xfId="0" applyFont="1" applyBorder="1"/>
    <xf numFmtId="0" fontId="17" fillId="0" borderId="33" xfId="0" applyFont="1" applyBorder="1"/>
    <xf numFmtId="0" fontId="17" fillId="0" borderId="24" xfId="0" applyFont="1" applyBorder="1"/>
    <xf numFmtId="0" fontId="17" fillId="0" borderId="24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27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top" wrapText="1"/>
    </xf>
    <xf numFmtId="0" fontId="8" fillId="0" borderId="0" xfId="0" applyFont="1"/>
    <xf numFmtId="168" fontId="22" fillId="0" borderId="3" xfId="0" applyNumberFormat="1" applyFont="1" applyBorder="1" applyAlignment="1">
      <alignment horizontal="center" shrinkToFit="1"/>
    </xf>
    <xf numFmtId="0" fontId="22" fillId="0" borderId="3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7" fillId="2" borderId="24" xfId="0" applyFont="1" applyFill="1" applyBorder="1" applyAlignment="1">
      <alignment horizontal="center" shrinkToFit="1"/>
    </xf>
    <xf numFmtId="0" fontId="27" fillId="2" borderId="3" xfId="0" applyFont="1" applyFill="1" applyBorder="1" applyAlignment="1">
      <alignment horizontal="center"/>
    </xf>
    <xf numFmtId="0" fontId="27" fillId="2" borderId="25" xfId="0" applyFont="1" applyFill="1" applyBorder="1" applyAlignment="1">
      <alignment horizontal="center" shrinkToFit="1"/>
    </xf>
    <xf numFmtId="49" fontId="21" fillId="0" borderId="0" xfId="9" applyNumberFormat="1" applyFont="1" applyAlignment="1">
      <alignment horizontal="center" vertical="top"/>
    </xf>
    <xf numFmtId="0" fontId="21" fillId="0" borderId="0" xfId="9" applyFont="1" applyAlignment="1">
      <alignment horizontal="center" vertical="top"/>
    </xf>
    <xf numFmtId="0" fontId="22" fillId="0" borderId="0" xfId="9" applyFont="1"/>
    <xf numFmtId="0" fontId="22" fillId="0" borderId="0" xfId="9" applyFont="1" applyAlignment="1">
      <alignment vertical="top"/>
    </xf>
    <xf numFmtId="49" fontId="22" fillId="0" borderId="0" xfId="9" applyNumberFormat="1" applyFont="1" applyAlignment="1">
      <alignment horizontal="center" vertical="top"/>
    </xf>
    <xf numFmtId="4" fontId="22" fillId="0" borderId="0" xfId="9" applyNumberFormat="1" applyFont="1" applyAlignment="1">
      <alignment horizontal="left" vertical="top"/>
    </xf>
    <xf numFmtId="4" fontId="22" fillId="0" borderId="0" xfId="9" applyNumberFormat="1" applyFont="1" applyAlignment="1">
      <alignment vertical="top"/>
    </xf>
    <xf numFmtId="4" fontId="22" fillId="0" borderId="0" xfId="9" applyNumberFormat="1" applyFont="1" applyAlignment="1" applyProtection="1">
      <alignment horizontal="left" vertical="top"/>
      <protection locked="0"/>
    </xf>
    <xf numFmtId="4" fontId="22" fillId="0" borderId="0" xfId="9" applyNumberFormat="1" applyFont="1" applyAlignment="1" applyProtection="1">
      <alignment horizontal="left" vertical="top" shrinkToFit="1"/>
      <protection locked="0"/>
    </xf>
    <xf numFmtId="4" fontId="22" fillId="0" borderId="0" xfId="9" applyNumberFormat="1" applyFont="1" applyAlignment="1" applyProtection="1">
      <alignment horizontal="center" vertical="top"/>
      <protection locked="0"/>
    </xf>
    <xf numFmtId="4" fontId="22" fillId="0" borderId="0" xfId="9" applyNumberFormat="1" applyFont="1" applyAlignment="1" applyProtection="1">
      <alignment vertical="top"/>
      <protection locked="0"/>
    </xf>
    <xf numFmtId="49" fontId="22" fillId="0" borderId="0" xfId="9" applyNumberFormat="1" applyFont="1" applyAlignment="1">
      <alignment horizontal="left" vertical="top"/>
    </xf>
    <xf numFmtId="0" fontId="34" fillId="2" borderId="3" xfId="0" applyFont="1" applyFill="1" applyBorder="1" applyAlignment="1">
      <alignment horizontal="center"/>
    </xf>
    <xf numFmtId="166" fontId="23" fillId="0" borderId="3" xfId="1" applyNumberFormat="1" applyFont="1" applyFill="1" applyBorder="1" applyAlignment="1">
      <alignment horizontal="center"/>
    </xf>
    <xf numFmtId="166" fontId="23" fillId="3" borderId="29" xfId="1" applyNumberFormat="1" applyFont="1" applyFill="1" applyBorder="1" applyAlignment="1">
      <alignment horizontal="center"/>
    </xf>
    <xf numFmtId="43" fontId="23" fillId="0" borderId="25" xfId="1" applyFont="1" applyFill="1" applyBorder="1"/>
    <xf numFmtId="2" fontId="23" fillId="0" borderId="25" xfId="0" applyNumberFormat="1" applyFont="1" applyBorder="1" applyAlignment="1">
      <alignment horizontal="center"/>
    </xf>
    <xf numFmtId="2" fontId="23" fillId="0" borderId="25" xfId="0" applyNumberFormat="1" applyFont="1" applyBorder="1"/>
    <xf numFmtId="2" fontId="23" fillId="0" borderId="3" xfId="0" applyNumberFormat="1" applyFont="1" applyBorder="1" applyAlignment="1">
      <alignment shrinkToFit="1"/>
    </xf>
    <xf numFmtId="0" fontId="26" fillId="0" borderId="0" xfId="0" applyFont="1"/>
    <xf numFmtId="0" fontId="22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27" fillId="0" borderId="0" xfId="67" applyFont="1" applyAlignment="1">
      <alignment horizontal="center" vertical="center" wrapText="1"/>
    </xf>
    <xf numFmtId="0" fontId="36" fillId="0" borderId="34" xfId="67" applyFont="1" applyBorder="1" applyAlignment="1">
      <alignment horizontal="center" vertical="center" wrapText="1"/>
    </xf>
    <xf numFmtId="43" fontId="23" fillId="0" borderId="3" xfId="1" applyFont="1" applyFill="1" applyBorder="1" applyAlignment="1">
      <alignment shrinkToFit="1"/>
    </xf>
    <xf numFmtId="0" fontId="27" fillId="2" borderId="24" xfId="0" applyFont="1" applyFill="1" applyBorder="1" applyAlignment="1">
      <alignment horizontal="center"/>
    </xf>
    <xf numFmtId="0" fontId="76" fillId="0" borderId="0" xfId="0" applyFont="1"/>
    <xf numFmtId="0" fontId="77" fillId="0" borderId="0" xfId="0" applyFont="1"/>
    <xf numFmtId="0" fontId="76" fillId="0" borderId="33" xfId="0" applyFont="1" applyBorder="1"/>
    <xf numFmtId="0" fontId="76" fillId="0" borderId="3" xfId="0" applyFont="1" applyBorder="1"/>
    <xf numFmtId="0" fontId="76" fillId="0" borderId="24" xfId="0" applyFont="1" applyBorder="1"/>
    <xf numFmtId="0" fontId="76" fillId="0" borderId="25" xfId="0" applyFont="1" applyBorder="1"/>
    <xf numFmtId="0" fontId="27" fillId="0" borderId="0" xfId="0" applyFont="1"/>
    <xf numFmtId="0" fontId="27" fillId="0" borderId="0" xfId="68" applyFont="1"/>
    <xf numFmtId="0" fontId="36" fillId="0" borderId="0" xfId="0" applyFont="1" applyAlignment="1">
      <alignment horizontal="left"/>
    </xf>
    <xf numFmtId="0" fontId="36" fillId="0" borderId="0" xfId="0" applyFont="1"/>
    <xf numFmtId="0" fontId="36" fillId="4" borderId="0" xfId="55" applyFont="1" applyFill="1"/>
    <xf numFmtId="0" fontId="22" fillId="0" borderId="3" xfId="0" applyFont="1" applyBorder="1" applyAlignment="1">
      <alignment horizontal="center" vertical="top"/>
    </xf>
    <xf numFmtId="0" fontId="36" fillId="4" borderId="0" xfId="56" applyFont="1" applyFill="1"/>
    <xf numFmtId="0" fontId="23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3" xfId="0" applyFont="1" applyBorder="1" applyAlignment="1">
      <alignment vertical="top" wrapText="1"/>
    </xf>
    <xf numFmtId="0" fontId="22" fillId="0" borderId="3" xfId="0" applyFont="1" applyBorder="1" applyAlignment="1">
      <alignment horizontal="left" vertical="top" shrinkToFit="1"/>
    </xf>
    <xf numFmtId="0" fontId="22" fillId="0" borderId="0" xfId="0" applyFont="1" applyAlignment="1">
      <alignment wrapText="1"/>
    </xf>
    <xf numFmtId="0" fontId="36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3" fillId="0" borderId="35" xfId="0" applyFont="1" applyBorder="1"/>
    <xf numFmtId="0" fontId="23" fillId="0" borderId="14" xfId="0" applyFont="1" applyBorder="1"/>
    <xf numFmtId="0" fontId="23" fillId="0" borderId="36" xfId="0" applyFont="1" applyBorder="1"/>
    <xf numFmtId="0" fontId="23" fillId="0" borderId="17" xfId="0" applyFont="1" applyBorder="1"/>
    <xf numFmtId="0" fontId="23" fillId="0" borderId="7" xfId="0" applyFont="1" applyBorder="1"/>
    <xf numFmtId="0" fontId="23" fillId="0" borderId="37" xfId="0" applyFont="1" applyBorder="1"/>
    <xf numFmtId="0" fontId="23" fillId="0" borderId="4" xfId="0" applyFont="1" applyBorder="1"/>
    <xf numFmtId="0" fontId="17" fillId="0" borderId="33" xfId="0" applyFont="1" applyBorder="1" applyAlignment="1">
      <alignment horizontal="right"/>
    </xf>
    <xf numFmtId="4" fontId="22" fillId="0" borderId="3" xfId="0" applyNumberFormat="1" applyFont="1" applyBorder="1" applyAlignment="1">
      <alignment horizontal="center"/>
    </xf>
    <xf numFmtId="4" fontId="23" fillId="0" borderId="3" xfId="0" applyNumberFormat="1" applyFont="1" applyBorder="1" applyAlignment="1">
      <alignment horizontal="center"/>
    </xf>
    <xf numFmtId="4" fontId="22" fillId="5" borderId="3" xfId="0" applyNumberFormat="1" applyFont="1" applyFill="1" applyBorder="1" applyAlignment="1">
      <alignment horizontal="center"/>
    </xf>
    <xf numFmtId="0" fontId="22" fillId="0" borderId="3" xfId="0" applyFont="1" applyBorder="1"/>
    <xf numFmtId="0" fontId="23" fillId="0" borderId="3" xfId="0" applyFont="1" applyBorder="1" applyAlignment="1">
      <alignment shrinkToFit="1"/>
    </xf>
    <xf numFmtId="0" fontId="37" fillId="0" borderId="0" xfId="0" applyFont="1"/>
    <xf numFmtId="0" fontId="23" fillId="0" borderId="18" xfId="0" applyFont="1" applyBorder="1"/>
    <xf numFmtId="0" fontId="21" fillId="0" borderId="0" xfId="0" applyFont="1"/>
    <xf numFmtId="0" fontId="23" fillId="0" borderId="2" xfId="0" applyFont="1" applyBorder="1"/>
    <xf numFmtId="4" fontId="22" fillId="5" borderId="3" xfId="0" applyNumberFormat="1" applyFont="1" applyFill="1" applyBorder="1"/>
    <xf numFmtId="4" fontId="27" fillId="0" borderId="3" xfId="0" applyNumberFormat="1" applyFont="1" applyBorder="1" applyAlignment="1">
      <alignment shrinkToFit="1"/>
    </xf>
    <xf numFmtId="4" fontId="27" fillId="5" borderId="3" xfId="0" applyNumberFormat="1" applyFont="1" applyFill="1" applyBorder="1" applyAlignment="1">
      <alignment shrinkToFit="1"/>
    </xf>
    <xf numFmtId="43" fontId="22" fillId="0" borderId="3" xfId="1" applyFont="1" applyBorder="1" applyAlignment="1">
      <alignment horizontal="center" shrinkToFit="1"/>
    </xf>
    <xf numFmtId="166" fontId="23" fillId="0" borderId="38" xfId="1" applyNumberFormat="1" applyFont="1" applyBorder="1" applyAlignment="1">
      <alignment horizontal="center"/>
    </xf>
    <xf numFmtId="43" fontId="23" fillId="0" borderId="3" xfId="1" applyFont="1" applyFill="1" applyBorder="1" applyAlignment="1">
      <alignment horizontal="center" shrinkToFit="1"/>
    </xf>
    <xf numFmtId="0" fontId="23" fillId="0" borderId="3" xfId="11" applyFont="1" applyBorder="1" applyAlignment="1">
      <alignment horizontal="center" vertical="center"/>
    </xf>
    <xf numFmtId="0" fontId="22" fillId="0" borderId="29" xfId="0" applyFont="1" applyBorder="1"/>
    <xf numFmtId="0" fontId="22" fillId="0" borderId="12" xfId="0" applyFont="1" applyBorder="1"/>
    <xf numFmtId="0" fontId="23" fillId="0" borderId="13" xfId="11" applyFont="1" applyBorder="1" applyAlignment="1">
      <alignment horizontal="left" vertical="center"/>
    </xf>
    <xf numFmtId="0" fontId="23" fillId="0" borderId="14" xfId="11" applyFont="1" applyBorder="1" applyAlignment="1">
      <alignment horizontal="left" vertical="center"/>
    </xf>
    <xf numFmtId="0" fontId="22" fillId="0" borderId="18" xfId="0" applyFont="1" applyBorder="1"/>
    <xf numFmtId="0" fontId="22" fillId="0" borderId="2" xfId="0" applyFont="1" applyBorder="1"/>
    <xf numFmtId="0" fontId="22" fillId="0" borderId="15" xfId="0" applyFont="1" applyBorder="1"/>
    <xf numFmtId="0" fontId="22" fillId="0" borderId="16" xfId="0" applyFont="1" applyBorder="1"/>
    <xf numFmtId="0" fontId="22" fillId="0" borderId="17" xfId="0" applyFont="1" applyBorder="1"/>
    <xf numFmtId="0" fontId="22" fillId="0" borderId="24" xfId="0" applyFont="1" applyBorder="1" applyAlignment="1">
      <alignment horizontal="left"/>
    </xf>
    <xf numFmtId="0" fontId="22" fillId="0" borderId="24" xfId="0" applyFont="1" applyBorder="1"/>
    <xf numFmtId="0" fontId="22" fillId="0" borderId="25" xfId="0" applyFont="1" applyBorder="1"/>
    <xf numFmtId="0" fontId="22" fillId="0" borderId="0" xfId="0" applyFont="1" applyAlignment="1">
      <alignment horizontal="right"/>
    </xf>
    <xf numFmtId="0" fontId="22" fillId="0" borderId="10" xfId="0" applyFont="1" applyBorder="1"/>
    <xf numFmtId="0" fontId="23" fillId="7" borderId="0" xfId="0" applyFont="1" applyFill="1"/>
    <xf numFmtId="0" fontId="27" fillId="0" borderId="24" xfId="0" applyFont="1" applyBorder="1" applyAlignment="1">
      <alignment horizontal="center"/>
    </xf>
    <xf numFmtId="0" fontId="78" fillId="0" borderId="0" xfId="0" applyFont="1"/>
    <xf numFmtId="0" fontId="7" fillId="0" borderId="39" xfId="0" applyFont="1" applyBorder="1"/>
    <xf numFmtId="0" fontId="7" fillId="0" borderId="34" xfId="0" applyFont="1" applyBorder="1"/>
    <xf numFmtId="0" fontId="7" fillId="0" borderId="40" xfId="0" applyFont="1" applyBorder="1"/>
    <xf numFmtId="0" fontId="79" fillId="0" borderId="0" xfId="0" applyFont="1"/>
    <xf numFmtId="0" fontId="79" fillId="0" borderId="0" xfId="0" applyFont="1" applyAlignment="1">
      <alignment horizontal="right"/>
    </xf>
    <xf numFmtId="0" fontId="21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165" fontId="23" fillId="0" borderId="41" xfId="1" applyNumberFormat="1" applyFont="1" applyBorder="1" applyAlignment="1">
      <alignment horizontal="center"/>
    </xf>
    <xf numFmtId="0" fontId="37" fillId="0" borderId="42" xfId="0" applyFont="1" applyBorder="1"/>
    <xf numFmtId="0" fontId="37" fillId="0" borderId="43" xfId="0" applyFont="1" applyBorder="1"/>
    <xf numFmtId="0" fontId="48" fillId="0" borderId="43" xfId="0" applyFont="1" applyBorder="1"/>
    <xf numFmtId="0" fontId="48" fillId="0" borderId="44" xfId="0" applyFont="1" applyBorder="1"/>
    <xf numFmtId="0" fontId="37" fillId="0" borderId="45" xfId="0" applyFont="1" applyBorder="1"/>
    <xf numFmtId="0" fontId="48" fillId="0" borderId="0" xfId="0" applyFont="1"/>
    <xf numFmtId="0" fontId="48" fillId="0" borderId="46" xfId="0" applyFont="1" applyBorder="1"/>
    <xf numFmtId="0" fontId="37" fillId="0" borderId="46" xfId="0" applyFont="1" applyBorder="1"/>
    <xf numFmtId="0" fontId="54" fillId="0" borderId="46" xfId="0" applyFont="1" applyBorder="1"/>
    <xf numFmtId="0" fontId="46" fillId="0" borderId="46" xfId="0" applyFont="1" applyBorder="1"/>
    <xf numFmtId="0" fontId="54" fillId="0" borderId="45" xfId="0" applyFont="1" applyBorder="1"/>
    <xf numFmtId="0" fontId="54" fillId="0" borderId="0" xfId="0" applyFont="1"/>
    <xf numFmtId="0" fontId="37" fillId="0" borderId="47" xfId="0" applyFont="1" applyBorder="1"/>
    <xf numFmtId="0" fontId="37" fillId="0" borderId="48" xfId="0" applyFont="1" applyBorder="1"/>
    <xf numFmtId="0" fontId="55" fillId="0" borderId="48" xfId="0" applyFont="1" applyBorder="1"/>
    <xf numFmtId="0" fontId="23" fillId="0" borderId="48" xfId="0" applyFont="1" applyBorder="1"/>
    <xf numFmtId="0" fontId="37" fillId="0" borderId="49" xfId="0" applyFont="1" applyBorder="1"/>
    <xf numFmtId="0" fontId="49" fillId="0" borderId="0" xfId="0" applyFont="1"/>
    <xf numFmtId="0" fontId="46" fillId="0" borderId="0" xfId="0" applyFont="1"/>
    <xf numFmtId="17" fontId="22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center" vertical="top"/>
    </xf>
    <xf numFmtId="0" fontId="37" fillId="0" borderId="0" xfId="0" applyFont="1" applyAlignment="1">
      <alignment horizontal="left"/>
    </xf>
    <xf numFmtId="0" fontId="57" fillId="0" borderId="0" xfId="0" applyFont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4" fontId="22" fillId="0" borderId="0" xfId="0" applyNumberFormat="1" applyFont="1" applyAlignment="1">
      <alignment horizontal="center"/>
    </xf>
    <xf numFmtId="4" fontId="22" fillId="0" borderId="0" xfId="1" applyNumberFormat="1" applyFont="1" applyFill="1" applyBorder="1" applyAlignment="1">
      <alignment horizontal="center"/>
    </xf>
    <xf numFmtId="0" fontId="58" fillId="0" borderId="29" xfId="0" applyFont="1" applyBorder="1"/>
    <xf numFmtId="0" fontId="22" fillId="0" borderId="50" xfId="0" applyFont="1" applyBorder="1"/>
    <xf numFmtId="0" fontId="22" fillId="0" borderId="28" xfId="0" applyFont="1" applyBorder="1"/>
    <xf numFmtId="4" fontId="22" fillId="0" borderId="3" xfId="1" applyNumberFormat="1" applyFont="1" applyBorder="1" applyAlignment="1">
      <alignment horizontal="center"/>
    </xf>
    <xf numFmtId="3" fontId="22" fillId="0" borderId="3" xfId="0" applyNumberFormat="1" applyFont="1" applyBorder="1"/>
    <xf numFmtId="4" fontId="22" fillId="0" borderId="3" xfId="0" applyNumberFormat="1" applyFont="1" applyBorder="1"/>
    <xf numFmtId="4" fontId="22" fillId="0" borderId="50" xfId="0" applyNumberFormat="1" applyFont="1" applyBorder="1"/>
    <xf numFmtId="3" fontId="22" fillId="0" borderId="50" xfId="0" applyNumberFormat="1" applyFont="1" applyBorder="1"/>
    <xf numFmtId="4" fontId="22" fillId="0" borderId="28" xfId="0" applyNumberFormat="1" applyFont="1" applyBorder="1"/>
    <xf numFmtId="4" fontId="27" fillId="0" borderId="5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30" xfId="0" applyFont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0" fontId="22" fillId="2" borderId="25" xfId="0" applyFont="1" applyFill="1" applyBorder="1" applyAlignment="1">
      <alignment horizontal="center"/>
    </xf>
    <xf numFmtId="3" fontId="22" fillId="0" borderId="3" xfId="0" applyNumberFormat="1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vertical="top"/>
    </xf>
    <xf numFmtId="0" fontId="22" fillId="4" borderId="0" xfId="0" applyFont="1" applyFill="1"/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/>
    </xf>
    <xf numFmtId="0" fontId="22" fillId="2" borderId="24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top"/>
    </xf>
    <xf numFmtId="0" fontId="22" fillId="0" borderId="24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/>
    </xf>
    <xf numFmtId="0" fontId="22" fillId="0" borderId="24" xfId="0" applyFont="1" applyBorder="1" applyAlignment="1">
      <alignment horizontal="left" vertical="top"/>
    </xf>
    <xf numFmtId="0" fontId="23" fillId="4" borderId="0" xfId="0" applyFont="1" applyFill="1"/>
    <xf numFmtId="0" fontId="34" fillId="3" borderId="25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/>
    </xf>
    <xf numFmtId="4" fontId="23" fillId="0" borderId="3" xfId="0" applyNumberFormat="1" applyFont="1" applyBorder="1"/>
    <xf numFmtId="0" fontId="22" fillId="0" borderId="0" xfId="0" applyFont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5" xfId="0" applyFont="1" applyBorder="1" applyAlignment="1">
      <alignment horizontal="center" shrinkToFit="1"/>
    </xf>
    <xf numFmtId="168" fontId="22" fillId="0" borderId="25" xfId="0" applyNumberFormat="1" applyFont="1" applyBorder="1"/>
    <xf numFmtId="168" fontId="22" fillId="0" borderId="3" xfId="70" applyNumberFormat="1" applyFont="1" applyBorder="1" applyAlignment="1">
      <alignment horizontal="center"/>
    </xf>
    <xf numFmtId="0" fontId="22" fillId="2" borderId="25" xfId="0" applyFont="1" applyFill="1" applyBorder="1" applyAlignment="1">
      <alignment horizontal="center" vertical="center"/>
    </xf>
    <xf numFmtId="0" fontId="23" fillId="0" borderId="12" xfId="0" applyFont="1" applyBorder="1"/>
    <xf numFmtId="0" fontId="23" fillId="0" borderId="13" xfId="0" applyFont="1" applyBorder="1"/>
    <xf numFmtId="0" fontId="23" fillId="0" borderId="41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165" fontId="23" fillId="0" borderId="5" xfId="1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15" xfId="0" applyFont="1" applyBorder="1"/>
    <xf numFmtId="165" fontId="23" fillId="0" borderId="16" xfId="1" applyNumberFormat="1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165" fontId="23" fillId="0" borderId="16" xfId="1" applyNumberFormat="1" applyFont="1" applyBorder="1"/>
    <xf numFmtId="43" fontId="23" fillId="0" borderId="16" xfId="1" applyFont="1" applyBorder="1"/>
    <xf numFmtId="43" fontId="23" fillId="0" borderId="0" xfId="1" applyFont="1"/>
    <xf numFmtId="4" fontId="22" fillId="0" borderId="0" xfId="0" applyNumberFormat="1" applyFont="1"/>
    <xf numFmtId="168" fontId="22" fillId="0" borderId="0" xfId="0" applyNumberFormat="1" applyFont="1"/>
    <xf numFmtId="0" fontId="27" fillId="2" borderId="25" xfId="0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3" fontId="27" fillId="0" borderId="3" xfId="0" applyNumberFormat="1" applyFont="1" applyBorder="1" applyAlignment="1">
      <alignment shrinkToFit="1"/>
    </xf>
    <xf numFmtId="43" fontId="22" fillId="0" borderId="0" xfId="1" applyFont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5" xfId="0" applyFont="1" applyBorder="1" applyAlignment="1">
      <alignment horizontal="center" shrinkToFit="1"/>
    </xf>
    <xf numFmtId="3" fontId="27" fillId="5" borderId="3" xfId="0" applyNumberFormat="1" applyFont="1" applyFill="1" applyBorder="1" applyAlignment="1">
      <alignment shrinkToFit="1"/>
    </xf>
    <xf numFmtId="0" fontId="60" fillId="0" borderId="0" xfId="0" applyFont="1" applyAlignment="1">
      <alignment horizontal="left"/>
    </xf>
    <xf numFmtId="0" fontId="22" fillId="7" borderId="0" xfId="0" applyFont="1" applyFill="1"/>
    <xf numFmtId="3" fontId="22" fillId="0" borderId="3" xfId="0" applyNumberFormat="1" applyFont="1" applyBorder="1" applyAlignment="1">
      <alignment horizontal="center" shrinkToFit="1"/>
    </xf>
    <xf numFmtId="4" fontId="22" fillId="0" borderId="3" xfId="1" applyNumberFormat="1" applyFont="1" applyBorder="1" applyAlignment="1">
      <alignment horizontal="center" shrinkToFit="1"/>
    </xf>
    <xf numFmtId="0" fontId="34" fillId="2" borderId="3" xfId="0" applyFont="1" applyFill="1" applyBorder="1" applyAlignment="1">
      <alignment horizontal="center" vertical="center"/>
    </xf>
    <xf numFmtId="0" fontId="34" fillId="3" borderId="25" xfId="0" applyFont="1" applyFill="1" applyBorder="1" applyAlignment="1">
      <alignment horizontal="center"/>
    </xf>
    <xf numFmtId="4" fontId="23" fillId="0" borderId="0" xfId="0" applyNumberFormat="1" applyFont="1" applyAlignment="1">
      <alignment shrinkToFit="1"/>
    </xf>
    <xf numFmtId="2" fontId="23" fillId="0" borderId="0" xfId="0" applyNumberFormat="1" applyFont="1"/>
    <xf numFmtId="0" fontId="23" fillId="3" borderId="51" xfId="0" applyFont="1" applyFill="1" applyBorder="1" applyAlignment="1">
      <alignment horizontal="center"/>
    </xf>
    <xf numFmtId="0" fontId="23" fillId="3" borderId="28" xfId="0" applyFont="1" applyFill="1" applyBorder="1" applyAlignment="1">
      <alignment shrinkToFit="1"/>
    </xf>
    <xf numFmtId="43" fontId="23" fillId="0" borderId="0" xfId="1" applyFont="1" applyBorder="1"/>
    <xf numFmtId="4" fontId="23" fillId="0" borderId="0" xfId="0" applyNumberFormat="1" applyFont="1"/>
    <xf numFmtId="0" fontId="23" fillId="8" borderId="0" xfId="0" applyFont="1" applyFill="1"/>
    <xf numFmtId="0" fontId="23" fillId="0" borderId="17" xfId="0" applyFont="1" applyBorder="1" applyAlignment="1">
      <alignment horizontal="center"/>
    </xf>
    <xf numFmtId="43" fontId="23" fillId="8" borderId="0" xfId="0" applyNumberFormat="1" applyFont="1" applyFill="1"/>
    <xf numFmtId="168" fontId="23" fillId="7" borderId="0" xfId="0" applyNumberFormat="1" applyFont="1" applyFill="1"/>
    <xf numFmtId="43" fontId="23" fillId="0" borderId="0" xfId="0" applyNumberFormat="1" applyFont="1"/>
    <xf numFmtId="43" fontId="23" fillId="7" borderId="0" xfId="0" applyNumberFormat="1" applyFont="1" applyFill="1"/>
    <xf numFmtId="0" fontId="23" fillId="0" borderId="3" xfId="0" applyFont="1" applyBorder="1" applyAlignment="1">
      <alignment horizontal="center" shrinkToFit="1"/>
    </xf>
    <xf numFmtId="0" fontId="23" fillId="2" borderId="3" xfId="0" applyFont="1" applyFill="1" applyBorder="1" applyAlignment="1">
      <alignment horizontal="center" shrinkToFit="1"/>
    </xf>
    <xf numFmtId="0" fontId="23" fillId="3" borderId="3" xfId="0" applyFont="1" applyFill="1" applyBorder="1" applyAlignment="1">
      <alignment horizontal="center" shrinkToFit="1"/>
    </xf>
    <xf numFmtId="43" fontId="23" fillId="3" borderId="3" xfId="1" applyFont="1" applyFill="1" applyBorder="1" applyAlignment="1">
      <alignment horizontal="center" shrinkToFit="1"/>
    </xf>
    <xf numFmtId="0" fontId="61" fillId="0" borderId="0" xfId="0" applyFont="1"/>
    <xf numFmtId="0" fontId="62" fillId="6" borderId="4" xfId="0" applyFont="1" applyFill="1" applyBorder="1" applyAlignment="1">
      <alignment vertical="center" wrapText="1"/>
    </xf>
    <xf numFmtId="0" fontId="62" fillId="6" borderId="0" xfId="0" applyFont="1" applyFill="1" applyAlignment="1">
      <alignment vertical="center" wrapText="1"/>
    </xf>
    <xf numFmtId="0" fontId="26" fillId="0" borderId="0" xfId="0" applyFont="1" applyAlignment="1">
      <alignment horizontal="left"/>
    </xf>
    <xf numFmtId="0" fontId="26" fillId="8" borderId="0" xfId="0" applyFont="1" applyFill="1"/>
    <xf numFmtId="0" fontId="23" fillId="8" borderId="0" xfId="0" applyFont="1" applyFill="1" applyAlignment="1">
      <alignment horizontal="left"/>
    </xf>
    <xf numFmtId="0" fontId="26" fillId="8" borderId="0" xfId="0" applyFont="1" applyFill="1" applyAlignment="1">
      <alignment horizontal="center"/>
    </xf>
    <xf numFmtId="0" fontId="34" fillId="8" borderId="0" xfId="60" applyFont="1" applyFill="1"/>
    <xf numFmtId="0" fontId="26" fillId="8" borderId="0" xfId="60" applyFont="1" applyFill="1"/>
    <xf numFmtId="0" fontId="80" fillId="8" borderId="0" xfId="0" applyFont="1" applyFill="1"/>
    <xf numFmtId="0" fontId="22" fillId="0" borderId="10" xfId="0" applyFont="1" applyBorder="1" applyAlignment="1">
      <alignment horizontal="center"/>
    </xf>
    <xf numFmtId="0" fontId="34" fillId="8" borderId="0" xfId="0" applyFont="1" applyFill="1" applyAlignment="1">
      <alignment horizontal="left"/>
    </xf>
    <xf numFmtId="0" fontId="64" fillId="8" borderId="0" xfId="0" applyFont="1" applyFill="1"/>
    <xf numFmtId="0" fontId="65" fillId="8" borderId="0" xfId="0" applyFont="1" applyFill="1" applyAlignment="1">
      <alignment horizontal="left"/>
    </xf>
    <xf numFmtId="170" fontId="26" fillId="8" borderId="0" xfId="0" applyNumberFormat="1" applyFont="1" applyFill="1"/>
    <xf numFmtId="0" fontId="81" fillId="8" borderId="0" xfId="0" applyFont="1" applyFill="1"/>
    <xf numFmtId="0" fontId="23" fillId="8" borderId="0" xfId="0" applyFont="1" applyFill="1" applyAlignment="1">
      <alignment horizontal="center"/>
    </xf>
    <xf numFmtId="0" fontId="66" fillId="8" borderId="0" xfId="0" applyFont="1" applyFill="1" applyAlignment="1">
      <alignment horizontal="left"/>
    </xf>
    <xf numFmtId="169" fontId="26" fillId="8" borderId="0" xfId="0" applyNumberFormat="1" applyFont="1" applyFill="1"/>
    <xf numFmtId="169" fontId="26" fillId="8" borderId="0" xfId="2" applyNumberFormat="1" applyFont="1" applyFill="1"/>
    <xf numFmtId="0" fontId="67" fillId="8" borderId="0" xfId="0" applyFont="1" applyFill="1" applyAlignment="1">
      <alignment horizontal="center"/>
    </xf>
    <xf numFmtId="0" fontId="23" fillId="0" borderId="0" xfId="0" applyFont="1" applyAlignment="1">
      <alignment horizontal="centerContinuous"/>
    </xf>
    <xf numFmtId="0" fontId="45" fillId="0" borderId="0" xfId="0" applyFont="1"/>
    <xf numFmtId="4" fontId="26" fillId="8" borderId="0" xfId="0" applyNumberFormat="1" applyFont="1" applyFill="1" applyAlignment="1">
      <alignment horizontal="center"/>
    </xf>
    <xf numFmtId="0" fontId="23" fillId="8" borderId="39" xfId="0" applyFont="1" applyFill="1" applyBorder="1"/>
    <xf numFmtId="0" fontId="23" fillId="8" borderId="34" xfId="0" applyFont="1" applyFill="1" applyBorder="1"/>
    <xf numFmtId="0" fontId="23" fillId="8" borderId="40" xfId="0" applyFont="1" applyFill="1" applyBorder="1"/>
    <xf numFmtId="0" fontId="23" fillId="8" borderId="4" xfId="0" applyFont="1" applyFill="1" applyBorder="1"/>
    <xf numFmtId="0" fontId="23" fillId="8" borderId="6" xfId="0" applyFont="1" applyFill="1" applyBorder="1"/>
    <xf numFmtId="0" fontId="23" fillId="8" borderId="7" xfId="0" applyFont="1" applyFill="1" applyBorder="1"/>
    <xf numFmtId="0" fontId="23" fillId="8" borderId="8" xfId="0" applyFont="1" applyFill="1" applyBorder="1"/>
    <xf numFmtId="0" fontId="23" fillId="8" borderId="9" xfId="0" applyFont="1" applyFill="1" applyBorder="1"/>
    <xf numFmtId="0" fontId="22" fillId="8" borderId="0" xfId="0" applyFont="1" applyFill="1" applyAlignment="1">
      <alignment horizontal="left"/>
    </xf>
    <xf numFmtId="0" fontId="82" fillId="8" borderId="0" xfId="0" applyFont="1" applyFill="1"/>
    <xf numFmtId="164" fontId="26" fillId="8" borderId="0" xfId="2" applyFont="1" applyFill="1"/>
    <xf numFmtId="43" fontId="26" fillId="8" borderId="0" xfId="0" applyNumberFormat="1" applyFont="1" applyFill="1"/>
    <xf numFmtId="0" fontId="20" fillId="8" borderId="0" xfId="0" applyFont="1" applyFill="1"/>
    <xf numFmtId="0" fontId="13" fillId="8" borderId="0" xfId="0" applyFont="1" applyFill="1"/>
    <xf numFmtId="0" fontId="34" fillId="8" borderId="0" xfId="0" applyFont="1" applyFill="1"/>
    <xf numFmtId="0" fontId="7" fillId="8" borderId="0" xfId="0" applyFont="1" applyFill="1"/>
    <xf numFmtId="0" fontId="44" fillId="8" borderId="0" xfId="0" applyFont="1" applyFill="1"/>
    <xf numFmtId="0" fontId="17" fillId="8" borderId="52" xfId="0" applyFont="1" applyFill="1" applyBorder="1" applyAlignment="1">
      <alignment horizontal="center" textRotation="90" wrapText="1"/>
    </xf>
    <xf numFmtId="0" fontId="24" fillId="8" borderId="53" xfId="0" applyFont="1" applyFill="1" applyBorder="1" applyAlignment="1">
      <alignment horizontal="center" vertical="top" wrapText="1"/>
    </xf>
    <xf numFmtId="0" fontId="38" fillId="8" borderId="9" xfId="0" applyFont="1" applyFill="1" applyBorder="1" applyAlignment="1">
      <alignment horizontal="center" vertical="top" wrapText="1"/>
    </xf>
    <xf numFmtId="0" fontId="24" fillId="8" borderId="9" xfId="0" applyFont="1" applyFill="1" applyBorder="1" applyAlignment="1">
      <alignment horizontal="center" wrapText="1"/>
    </xf>
    <xf numFmtId="0" fontId="43" fillId="8" borderId="9" xfId="0" applyFont="1" applyFill="1" applyBorder="1" applyAlignment="1">
      <alignment horizontal="center" wrapText="1"/>
    </xf>
    <xf numFmtId="0" fontId="24" fillId="8" borderId="54" xfId="0" applyFont="1" applyFill="1" applyBorder="1" applyAlignment="1">
      <alignment horizontal="center" wrapText="1"/>
    </xf>
    <xf numFmtId="0" fontId="24" fillId="8" borderId="9" xfId="0" applyFont="1" applyFill="1" applyBorder="1" applyAlignment="1">
      <alignment horizontal="center" vertical="top" wrapText="1"/>
    </xf>
    <xf numFmtId="0" fontId="24" fillId="8" borderId="53" xfId="0" applyFont="1" applyFill="1" applyBorder="1" applyAlignment="1">
      <alignment horizontal="center" wrapText="1"/>
    </xf>
    <xf numFmtId="0" fontId="24" fillId="8" borderId="55" xfId="0" applyFont="1" applyFill="1" applyBorder="1" applyAlignment="1">
      <alignment horizontal="center" vertical="top" wrapText="1"/>
    </xf>
    <xf numFmtId="0" fontId="24" fillId="8" borderId="52" xfId="0" applyFont="1" applyFill="1" applyBorder="1" applyAlignment="1">
      <alignment horizontal="center" vertical="top" wrapText="1"/>
    </xf>
    <xf numFmtId="0" fontId="24" fillId="8" borderId="52" xfId="0" applyFont="1" applyFill="1" applyBorder="1" applyAlignment="1">
      <alignment horizontal="center" wrapText="1"/>
    </xf>
    <xf numFmtId="0" fontId="43" fillId="8" borderId="52" xfId="0" applyFont="1" applyFill="1" applyBorder="1" applyAlignment="1">
      <alignment horizontal="center" wrapText="1"/>
    </xf>
    <xf numFmtId="0" fontId="24" fillId="8" borderId="56" xfId="0" applyFont="1" applyFill="1" applyBorder="1" applyAlignment="1">
      <alignment horizontal="center" wrapText="1"/>
    </xf>
    <xf numFmtId="0" fontId="21" fillId="8" borderId="57" xfId="0" applyFont="1" applyFill="1" applyBorder="1"/>
    <xf numFmtId="0" fontId="22" fillId="8" borderId="57" xfId="0" applyFont="1" applyFill="1" applyBorder="1"/>
    <xf numFmtId="0" fontId="45" fillId="8" borderId="57" xfId="0" applyFont="1" applyFill="1" applyBorder="1"/>
    <xf numFmtId="0" fontId="27" fillId="8" borderId="0" xfId="0" applyFont="1" applyFill="1" applyAlignment="1">
      <alignment horizontal="left"/>
    </xf>
    <xf numFmtId="4" fontId="22" fillId="0" borderId="0" xfId="3" applyNumberFormat="1" applyFont="1" applyFill="1" applyBorder="1" applyAlignment="1">
      <alignment horizontal="center"/>
    </xf>
    <xf numFmtId="169" fontId="26" fillId="8" borderId="0" xfId="0" applyNumberFormat="1" applyFont="1" applyFill="1" applyAlignment="1">
      <alignment horizontal="center"/>
    </xf>
    <xf numFmtId="169" fontId="26" fillId="8" borderId="0" xfId="2" applyNumberFormat="1" applyFont="1" applyFill="1" applyAlignment="1">
      <alignment horizontal="center"/>
    </xf>
    <xf numFmtId="0" fontId="22" fillId="0" borderId="13" xfId="0" applyFont="1" applyBorder="1"/>
    <xf numFmtId="43" fontId="22" fillId="0" borderId="3" xfId="1" applyFont="1" applyFill="1" applyBorder="1" applyAlignment="1">
      <alignment horizontal="center"/>
    </xf>
    <xf numFmtId="43" fontId="22" fillId="0" borderId="3" xfId="1" applyFont="1" applyFill="1" applyBorder="1" applyAlignment="1">
      <alignment horizontal="centerContinuous"/>
    </xf>
    <xf numFmtId="43" fontId="22" fillId="0" borderId="3" xfId="1" applyFont="1" applyBorder="1" applyAlignment="1">
      <alignment horizontal="center" vertical="center"/>
    </xf>
    <xf numFmtId="43" fontId="22" fillId="0" borderId="3" xfId="1" applyFont="1" applyBorder="1" applyAlignment="1">
      <alignment horizontal="center"/>
    </xf>
    <xf numFmtId="43" fontId="22" fillId="0" borderId="3" xfId="1" applyFont="1" applyFill="1" applyBorder="1"/>
    <xf numFmtId="43" fontId="22" fillId="0" borderId="3" xfId="1" applyFont="1" applyBorder="1"/>
    <xf numFmtId="43" fontId="22" fillId="0" borderId="3" xfId="1" applyFont="1" applyBorder="1" applyAlignment="1"/>
    <xf numFmtId="43" fontId="22" fillId="5" borderId="3" xfId="1" applyFont="1" applyFill="1" applyBorder="1"/>
    <xf numFmtId="0" fontId="22" fillId="0" borderId="3" xfId="1" applyNumberFormat="1" applyFont="1" applyFill="1" applyBorder="1"/>
    <xf numFmtId="0" fontId="23" fillId="0" borderId="3" xfId="0" applyFont="1" applyBorder="1"/>
    <xf numFmtId="166" fontId="22" fillId="0" borderId="3" xfId="1" applyNumberFormat="1" applyFont="1" applyFill="1" applyBorder="1" applyAlignment="1">
      <alignment horizontal="center"/>
    </xf>
    <xf numFmtId="166" fontId="22" fillId="0" borderId="3" xfId="1" applyNumberFormat="1" applyFont="1" applyFill="1" applyBorder="1" applyAlignment="1">
      <alignment horizontal="centerContinuous"/>
    </xf>
    <xf numFmtId="0" fontId="22" fillId="8" borderId="0" xfId="0" applyFont="1" applyFill="1"/>
    <xf numFmtId="0" fontId="27" fillId="8" borderId="0" xfId="0" applyFont="1" applyFill="1"/>
    <xf numFmtId="4" fontId="27" fillId="8" borderId="5" xfId="0" applyNumberFormat="1" applyFont="1" applyFill="1" applyBorder="1" applyAlignment="1">
      <alignment horizontal="center"/>
    </xf>
    <xf numFmtId="0" fontId="27" fillId="8" borderId="0" xfId="0" applyFont="1" applyFill="1" applyAlignment="1">
      <alignment horizontal="center"/>
    </xf>
    <xf numFmtId="0" fontId="27" fillId="8" borderId="30" xfId="0" applyFont="1" applyFill="1" applyBorder="1" applyAlignment="1">
      <alignment horizontal="center"/>
    </xf>
    <xf numFmtId="0" fontId="68" fillId="8" borderId="0" xfId="0" applyFont="1" applyFill="1"/>
    <xf numFmtId="0" fontId="58" fillId="8" borderId="50" xfId="0" applyFont="1" applyFill="1" applyBorder="1"/>
    <xf numFmtId="0" fontId="22" fillId="8" borderId="50" xfId="0" applyFont="1" applyFill="1" applyBorder="1"/>
    <xf numFmtId="0" fontId="22" fillId="8" borderId="28" xfId="0" applyFont="1" applyFill="1" applyBorder="1"/>
    <xf numFmtId="0" fontId="69" fillId="8" borderId="29" xfId="0" applyFont="1" applyFill="1" applyBorder="1"/>
    <xf numFmtId="4" fontId="22" fillId="8" borderId="50" xfId="0" applyNumberFormat="1" applyFont="1" applyFill="1" applyBorder="1"/>
    <xf numFmtId="3" fontId="22" fillId="8" borderId="50" xfId="0" applyNumberFormat="1" applyFont="1" applyFill="1" applyBorder="1"/>
    <xf numFmtId="4" fontId="22" fillId="8" borderId="28" xfId="0" applyNumberFormat="1" applyFont="1" applyFill="1" applyBorder="1"/>
    <xf numFmtId="0" fontId="22" fillId="9" borderId="29" xfId="0" applyFont="1" applyFill="1" applyBorder="1"/>
    <xf numFmtId="0" fontId="22" fillId="9" borderId="50" xfId="0" applyFont="1" applyFill="1" applyBorder="1"/>
    <xf numFmtId="43" fontId="22" fillId="9" borderId="3" xfId="1" applyFont="1" applyFill="1" applyBorder="1" applyAlignment="1">
      <alignment horizontal="center" vertical="center"/>
    </xf>
    <xf numFmtId="43" fontId="22" fillId="9" borderId="3" xfId="1" applyFont="1" applyFill="1" applyBorder="1" applyAlignment="1">
      <alignment horizontal="center"/>
    </xf>
    <xf numFmtId="43" fontId="22" fillId="9" borderId="3" xfId="1" applyFont="1" applyFill="1" applyBorder="1"/>
    <xf numFmtId="0" fontId="27" fillId="10" borderId="3" xfId="0" applyFont="1" applyFill="1" applyBorder="1" applyAlignment="1">
      <alignment horizontal="center" vertical="center" wrapText="1"/>
    </xf>
    <xf numFmtId="4" fontId="22" fillId="9" borderId="3" xfId="0" applyNumberFormat="1" applyFont="1" applyFill="1" applyBorder="1"/>
    <xf numFmtId="0" fontId="22" fillId="9" borderId="0" xfId="0" applyFont="1" applyFill="1"/>
    <xf numFmtId="0" fontId="22" fillId="8" borderId="58" xfId="0" applyFont="1" applyFill="1" applyBorder="1" applyAlignment="1">
      <alignment horizontal="center"/>
    </xf>
    <xf numFmtId="0" fontId="22" fillId="8" borderId="59" xfId="0" applyFont="1" applyFill="1" applyBorder="1" applyAlignment="1">
      <alignment horizontal="center"/>
    </xf>
    <xf numFmtId="43" fontId="22" fillId="8" borderId="58" xfId="1" applyFont="1" applyFill="1" applyBorder="1" applyAlignment="1">
      <alignment horizontal="center" vertical="center"/>
    </xf>
    <xf numFmtId="43" fontId="22" fillId="8" borderId="58" xfId="1" applyFont="1" applyFill="1" applyBorder="1" applyAlignment="1">
      <alignment horizontal="center"/>
    </xf>
    <xf numFmtId="0" fontId="22" fillId="8" borderId="58" xfId="1" applyNumberFormat="1" applyFont="1" applyFill="1" applyBorder="1"/>
    <xf numFmtId="43" fontId="22" fillId="8" borderId="58" xfId="1" applyFont="1" applyFill="1" applyBorder="1"/>
    <xf numFmtId="0" fontId="22" fillId="8" borderId="60" xfId="0" applyFont="1" applyFill="1" applyBorder="1" applyAlignment="1">
      <alignment horizontal="center"/>
    </xf>
    <xf numFmtId="0" fontId="22" fillId="8" borderId="61" xfId="0" applyFont="1" applyFill="1" applyBorder="1" applyAlignment="1">
      <alignment horizontal="center"/>
    </xf>
    <xf numFmtId="43" fontId="22" fillId="8" borderId="60" xfId="1" applyFont="1" applyFill="1" applyBorder="1" applyAlignment="1">
      <alignment horizontal="center" vertical="center"/>
    </xf>
    <xf numFmtId="43" fontId="22" fillId="8" borderId="60" xfId="1" applyFont="1" applyFill="1" applyBorder="1" applyAlignment="1">
      <alignment horizontal="center"/>
    </xf>
    <xf numFmtId="43" fontId="22" fillId="8" borderId="60" xfId="1" applyFont="1" applyFill="1" applyBorder="1"/>
    <xf numFmtId="4" fontId="22" fillId="8" borderId="58" xfId="0" applyNumberFormat="1" applyFont="1" applyFill="1" applyBorder="1"/>
    <xf numFmtId="4" fontId="22" fillId="8" borderId="60" xfId="0" applyNumberFormat="1" applyFont="1" applyFill="1" applyBorder="1"/>
    <xf numFmtId="0" fontId="8" fillId="8" borderId="0" xfId="0" applyFont="1" applyFill="1"/>
    <xf numFmtId="0" fontId="17" fillId="8" borderId="0" xfId="0" applyFont="1" applyFill="1"/>
    <xf numFmtId="43" fontId="22" fillId="0" borderId="25" xfId="1" applyFont="1" applyFill="1" applyBorder="1" applyAlignment="1">
      <alignment horizontal="center"/>
    </xf>
    <xf numFmtId="43" fontId="22" fillId="0" borderId="3" xfId="1" applyFont="1" applyFill="1" applyBorder="1" applyAlignment="1">
      <alignment horizontal="center" shrinkToFit="1"/>
    </xf>
    <xf numFmtId="43" fontId="23" fillId="0" borderId="3" xfId="1" applyFont="1" applyBorder="1" applyAlignment="1">
      <alignment horizontal="center"/>
    </xf>
    <xf numFmtId="43" fontId="34" fillId="4" borderId="3" xfId="1" applyFont="1" applyFill="1" applyBorder="1" applyAlignment="1">
      <alignment horizontal="center"/>
    </xf>
    <xf numFmtId="43" fontId="27" fillId="0" borderId="3" xfId="1" applyFont="1" applyBorder="1" applyAlignment="1">
      <alignment shrinkToFit="1"/>
    </xf>
    <xf numFmtId="43" fontId="27" fillId="8" borderId="3" xfId="1" applyFont="1" applyFill="1" applyBorder="1" applyAlignment="1"/>
    <xf numFmtId="43" fontId="22" fillId="8" borderId="3" xfId="1" applyFont="1" applyFill="1" applyBorder="1" applyAlignment="1"/>
    <xf numFmtId="43" fontId="23" fillId="0" borderId="38" xfId="1" applyFont="1" applyFill="1" applyBorder="1" applyAlignment="1">
      <alignment horizontal="center"/>
    </xf>
    <xf numFmtId="43" fontId="17" fillId="0" borderId="3" xfId="1" applyFont="1" applyBorder="1" applyAlignment="1">
      <alignment horizontal="center"/>
    </xf>
    <xf numFmtId="0" fontId="76" fillId="8" borderId="0" xfId="0" applyFont="1" applyFill="1"/>
    <xf numFmtId="0" fontId="76" fillId="8" borderId="16" xfId="0" applyFont="1" applyFill="1" applyBorder="1"/>
    <xf numFmtId="0" fontId="23" fillId="9" borderId="13" xfId="0" applyFont="1" applyFill="1" applyBorder="1"/>
    <xf numFmtId="0" fontId="23" fillId="9" borderId="0" xfId="0" applyFont="1" applyFill="1"/>
    <xf numFmtId="0" fontId="23" fillId="9" borderId="16" xfId="0" applyFont="1" applyFill="1" applyBorder="1"/>
    <xf numFmtId="0" fontId="23" fillId="9" borderId="14" xfId="0" applyFont="1" applyFill="1" applyBorder="1"/>
    <xf numFmtId="0" fontId="23" fillId="9" borderId="2" xfId="0" applyFont="1" applyFill="1" applyBorder="1"/>
    <xf numFmtId="0" fontId="23" fillId="9" borderId="17" xfId="0" applyFont="1" applyFill="1" applyBorder="1"/>
    <xf numFmtId="0" fontId="80" fillId="8" borderId="39" xfId="0" applyFont="1" applyFill="1" applyBorder="1"/>
    <xf numFmtId="0" fontId="80" fillId="8" borderId="34" xfId="0" applyFont="1" applyFill="1" applyBorder="1"/>
    <xf numFmtId="0" fontId="80" fillId="8" borderId="40" xfId="0" applyFont="1" applyFill="1" applyBorder="1"/>
    <xf numFmtId="0" fontId="80" fillId="8" borderId="4" xfId="0" applyFont="1" applyFill="1" applyBorder="1"/>
    <xf numFmtId="0" fontId="80" fillId="8" borderId="6" xfId="0" applyFont="1" applyFill="1" applyBorder="1"/>
    <xf numFmtId="0" fontId="80" fillId="8" borderId="7" xfId="0" applyFont="1" applyFill="1" applyBorder="1"/>
    <xf numFmtId="0" fontId="80" fillId="8" borderId="8" xfId="0" applyFont="1" applyFill="1" applyBorder="1"/>
    <xf numFmtId="0" fontId="80" fillId="8" borderId="9" xfId="0" applyFont="1" applyFill="1" applyBorder="1"/>
    <xf numFmtId="43" fontId="24" fillId="0" borderId="10" xfId="1" applyFont="1" applyBorder="1"/>
    <xf numFmtId="0" fontId="42" fillId="8" borderId="3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top"/>
    </xf>
    <xf numFmtId="0" fontId="26" fillId="8" borderId="39" xfId="60" applyFont="1" applyFill="1" applyBorder="1"/>
    <xf numFmtId="0" fontId="26" fillId="8" borderId="34" xfId="60" applyFont="1" applyFill="1" applyBorder="1"/>
    <xf numFmtId="0" fontId="26" fillId="8" borderId="40" xfId="60" applyFont="1" applyFill="1" applyBorder="1"/>
    <xf numFmtId="0" fontId="26" fillId="8" borderId="4" xfId="60" applyFont="1" applyFill="1" applyBorder="1"/>
    <xf numFmtId="0" fontId="26" fillId="8" borderId="6" xfId="60" applyFont="1" applyFill="1" applyBorder="1"/>
    <xf numFmtId="0" fontId="26" fillId="8" borderId="7" xfId="60" applyFont="1" applyFill="1" applyBorder="1"/>
    <xf numFmtId="0" fontId="26" fillId="8" borderId="8" xfId="60" applyFont="1" applyFill="1" applyBorder="1"/>
    <xf numFmtId="0" fontId="26" fillId="8" borderId="9" xfId="60" applyFont="1" applyFill="1" applyBorder="1"/>
    <xf numFmtId="43" fontId="11" fillId="0" borderId="10" xfId="1" applyFont="1" applyBorder="1"/>
    <xf numFmtId="0" fontId="22" fillId="9" borderId="12" xfId="0" applyFont="1" applyFill="1" applyBorder="1"/>
    <xf numFmtId="0" fontId="22" fillId="9" borderId="13" xfId="0" applyFont="1" applyFill="1" applyBorder="1"/>
    <xf numFmtId="0" fontId="22" fillId="9" borderId="18" xfId="0" applyFont="1" applyFill="1" applyBorder="1"/>
    <xf numFmtId="0" fontId="22" fillId="9" borderId="15" xfId="0" applyFont="1" applyFill="1" applyBorder="1"/>
    <xf numFmtId="0" fontId="22" fillId="9" borderId="16" xfId="0" applyFont="1" applyFill="1" applyBorder="1"/>
    <xf numFmtId="0" fontId="34" fillId="9" borderId="3" xfId="0" applyFont="1" applyFill="1" applyBorder="1" applyAlignment="1">
      <alignment horizontal="center" vertical="center"/>
    </xf>
    <xf numFmtId="0" fontId="44" fillId="9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top"/>
    </xf>
    <xf numFmtId="4" fontId="23" fillId="0" borderId="3" xfId="0" applyNumberFormat="1" applyFont="1" applyBorder="1" applyAlignment="1">
      <alignment horizontal="center" vertical="top"/>
    </xf>
    <xf numFmtId="43" fontId="23" fillId="0" borderId="3" xfId="1" applyFont="1" applyBorder="1" applyAlignment="1">
      <alignment horizontal="center" vertical="top"/>
    </xf>
    <xf numFmtId="0" fontId="17" fillId="0" borderId="3" xfId="0" applyFont="1" applyBorder="1" applyAlignment="1">
      <alignment horizontal="left" shrinkToFit="1"/>
    </xf>
    <xf numFmtId="43" fontId="23" fillId="0" borderId="3" xfId="1" applyFont="1" applyFill="1" applyBorder="1" applyAlignment="1">
      <alignment horizontal="center"/>
    </xf>
    <xf numFmtId="43" fontId="23" fillId="0" borderId="38" xfId="1" applyFont="1" applyBorder="1" applyAlignment="1">
      <alignment horizontal="center"/>
    </xf>
    <xf numFmtId="43" fontId="23" fillId="0" borderId="25" xfId="1" applyFont="1" applyFill="1" applyBorder="1" applyAlignment="1">
      <alignment horizontal="center"/>
    </xf>
    <xf numFmtId="43" fontId="23" fillId="0" borderId="3" xfId="1" applyFont="1" applyBorder="1" applyAlignment="1">
      <alignment horizontal="center" shrinkToFit="1"/>
    </xf>
    <xf numFmtId="43" fontId="22" fillId="0" borderId="3" xfId="3" applyFont="1" applyBorder="1" applyAlignment="1">
      <alignment horizontal="center"/>
    </xf>
    <xf numFmtId="4" fontId="22" fillId="0" borderId="24" xfId="0" applyNumberFormat="1" applyFont="1" applyBorder="1" applyAlignment="1">
      <alignment horizontal="center"/>
    </xf>
    <xf numFmtId="4" fontId="17" fillId="0" borderId="29" xfId="0" applyNumberFormat="1" applyFont="1" applyBorder="1" applyAlignment="1">
      <alignment horizontal="center" wrapText="1"/>
    </xf>
    <xf numFmtId="4" fontId="17" fillId="0" borderId="3" xfId="0" applyNumberFormat="1" applyFont="1" applyBorder="1" applyAlignment="1">
      <alignment horizontal="center" wrapText="1"/>
    </xf>
    <xf numFmtId="166" fontId="72" fillId="0" borderId="3" xfId="1" applyNumberFormat="1" applyFont="1" applyFill="1" applyBorder="1" applyAlignment="1">
      <alignment horizontal="center"/>
    </xf>
    <xf numFmtId="2" fontId="72" fillId="0" borderId="25" xfId="0" applyNumberFormat="1" applyFont="1" applyBorder="1" applyAlignment="1">
      <alignment horizontal="center"/>
    </xf>
    <xf numFmtId="43" fontId="22" fillId="0" borderId="10" xfId="1" applyFont="1" applyBorder="1" applyAlignment="1">
      <alignment horizontal="center"/>
    </xf>
    <xf numFmtId="43" fontId="13" fillId="0" borderId="5" xfId="1" applyFont="1" applyFill="1" applyBorder="1" applyAlignment="1">
      <alignment horizontal="center"/>
    </xf>
    <xf numFmtId="0" fontId="23" fillId="0" borderId="3" xfId="1" applyNumberFormat="1" applyFont="1" applyFill="1" applyBorder="1" applyAlignment="1">
      <alignment horizontal="center"/>
    </xf>
    <xf numFmtId="4" fontId="22" fillId="0" borderId="24" xfId="0" applyNumberFormat="1" applyFont="1" applyBorder="1"/>
    <xf numFmtId="166" fontId="22" fillId="0" borderId="3" xfId="1" applyNumberFormat="1" applyFont="1" applyBorder="1" applyAlignment="1">
      <alignment horizontal="center"/>
    </xf>
    <xf numFmtId="166" fontId="22" fillId="0" borderId="3" xfId="3" applyNumberFormat="1" applyFont="1" applyBorder="1" applyAlignment="1">
      <alignment horizontal="center"/>
    </xf>
    <xf numFmtId="43" fontId="22" fillId="8" borderId="3" xfId="1" applyFont="1" applyFill="1" applyBorder="1"/>
    <xf numFmtId="4" fontId="22" fillId="0" borderId="29" xfId="0" applyNumberFormat="1" applyFont="1" applyBorder="1"/>
    <xf numFmtId="4" fontId="22" fillId="0" borderId="12" xfId="0" applyNumberFormat="1" applyFont="1" applyBorder="1"/>
    <xf numFmtId="0" fontId="54" fillId="0" borderId="0" xfId="0" applyFont="1" applyAlignment="1">
      <alignment horizontal="right"/>
    </xf>
    <xf numFmtId="0" fontId="48" fillId="0" borderId="11" xfId="0" applyFont="1" applyBorder="1" applyAlignment="1">
      <alignment horizontal="left"/>
    </xf>
    <xf numFmtId="0" fontId="52" fillId="0" borderId="45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46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48" fillId="0" borderId="1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5" fillId="0" borderId="18" xfId="61" applyFont="1" applyBorder="1" applyAlignment="1">
      <alignment horizontal="left" vertical="top"/>
    </xf>
    <xf numFmtId="0" fontId="25" fillId="0" borderId="0" xfId="61" applyFont="1" applyAlignment="1">
      <alignment horizontal="left" vertical="top"/>
    </xf>
    <xf numFmtId="0" fontId="24" fillId="0" borderId="3" xfId="0" applyFont="1" applyBorder="1" applyAlignment="1">
      <alignment horizontal="center" vertical="top"/>
    </xf>
    <xf numFmtId="43" fontId="11" fillId="0" borderId="10" xfId="1" applyFont="1" applyFill="1" applyBorder="1" applyAlignment="1">
      <alignment horizontal="left" readingOrder="1"/>
    </xf>
    <xf numFmtId="49" fontId="24" fillId="0" borderId="3" xfId="0" applyNumberFormat="1" applyFont="1" applyBorder="1" applyAlignment="1">
      <alignment horizontal="center" vertical="center"/>
    </xf>
    <xf numFmtId="0" fontId="21" fillId="0" borderId="0" xfId="61" applyFont="1" applyAlignment="1">
      <alignment horizontal="left" wrapText="1"/>
    </xf>
    <xf numFmtId="0" fontId="25" fillId="0" borderId="12" xfId="61" applyFont="1" applyBorder="1" applyAlignment="1">
      <alignment horizontal="left"/>
    </xf>
    <xf numFmtId="0" fontId="25" fillId="0" borderId="13" xfId="61" applyFont="1" applyBorder="1" applyAlignment="1">
      <alignment horizontal="left"/>
    </xf>
    <xf numFmtId="0" fontId="25" fillId="0" borderId="18" xfId="61" applyFont="1" applyBorder="1" applyAlignment="1">
      <alignment horizontal="center" vertical="top" wrapText="1"/>
    </xf>
    <xf numFmtId="0" fontId="25" fillId="0" borderId="0" xfId="61" applyFont="1" applyAlignment="1">
      <alignment horizontal="center" vertical="top" wrapText="1"/>
    </xf>
    <xf numFmtId="0" fontId="27" fillId="0" borderId="0" xfId="61" applyFont="1" applyAlignment="1">
      <alignment horizontal="left" wrapText="1"/>
    </xf>
    <xf numFmtId="0" fontId="27" fillId="0" borderId="2" xfId="61" applyFont="1" applyBorder="1" applyAlignment="1">
      <alignment horizontal="left" wrapText="1"/>
    </xf>
    <xf numFmtId="0" fontId="27" fillId="0" borderId="0" xfId="61" applyFont="1" applyAlignment="1">
      <alignment horizontal="left" vertical="top" wrapText="1"/>
    </xf>
    <xf numFmtId="0" fontId="27" fillId="0" borderId="2" xfId="61" applyFont="1" applyBorder="1" applyAlignment="1">
      <alignment horizontal="left" vertical="top" wrapText="1"/>
    </xf>
    <xf numFmtId="0" fontId="27" fillId="0" borderId="16" xfId="61" applyFont="1" applyBorder="1" applyAlignment="1">
      <alignment horizontal="left" vertical="top" wrapText="1"/>
    </xf>
    <xf numFmtId="0" fontId="27" fillId="0" borderId="17" xfId="61" applyFont="1" applyBorder="1" applyAlignment="1">
      <alignment horizontal="left" vertical="top" wrapText="1"/>
    </xf>
    <xf numFmtId="0" fontId="27" fillId="0" borderId="0" xfId="61" applyFont="1" applyAlignment="1">
      <alignment horizontal="left"/>
    </xf>
    <xf numFmtId="0" fontId="27" fillId="0" borderId="2" xfId="61" applyFont="1" applyBorder="1" applyAlignment="1">
      <alignment horizontal="left"/>
    </xf>
    <xf numFmtId="0" fontId="25" fillId="0" borderId="18" xfId="61" applyFont="1" applyBorder="1" applyAlignment="1">
      <alignment horizontal="justify" vertical="top"/>
    </xf>
    <xf numFmtId="0" fontId="25" fillId="0" borderId="0" xfId="61" applyFont="1" applyAlignment="1">
      <alignment horizontal="justify" vertical="top"/>
    </xf>
    <xf numFmtId="0" fontId="25" fillId="0" borderId="18" xfId="61" applyFont="1" applyBorder="1" applyAlignment="1">
      <alignment vertical="top" wrapText="1"/>
    </xf>
    <xf numFmtId="0" fontId="25" fillId="0" borderId="0" xfId="61" applyFont="1" applyAlignment="1">
      <alignment vertical="top" wrapText="1"/>
    </xf>
    <xf numFmtId="0" fontId="18" fillId="0" borderId="62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3" fillId="0" borderId="0" xfId="61" applyFont="1"/>
    <xf numFmtId="0" fontId="35" fillId="0" borderId="0" xfId="61" applyFont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48" fillId="0" borderId="12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36" fillId="0" borderId="0" xfId="68" applyFont="1" applyAlignment="1">
      <alignment horizontal="left"/>
    </xf>
    <xf numFmtId="0" fontId="36" fillId="0" borderId="34" xfId="67" applyFont="1" applyBorder="1" applyAlignment="1">
      <alignment horizontal="left" vertical="center" wrapText="1"/>
    </xf>
    <xf numFmtId="0" fontId="36" fillId="0" borderId="0" xfId="67" applyFont="1" applyAlignment="1">
      <alignment horizontal="left" vertical="top" wrapText="1"/>
    </xf>
    <xf numFmtId="0" fontId="27" fillId="0" borderId="65" xfId="67" applyFont="1" applyBorder="1" applyAlignment="1">
      <alignment horizontal="center" vertical="center" wrapText="1"/>
    </xf>
    <xf numFmtId="0" fontId="27" fillId="0" borderId="66" xfId="67" applyFont="1" applyBorder="1" applyAlignment="1">
      <alignment horizontal="center" vertical="center" wrapText="1"/>
    </xf>
    <xf numFmtId="0" fontId="37" fillId="0" borderId="65" xfId="67" applyFont="1" applyBorder="1" applyAlignment="1">
      <alignment vertical="top" wrapText="1"/>
    </xf>
    <xf numFmtId="0" fontId="37" fillId="0" borderId="66" xfId="67" applyFont="1" applyBorder="1" applyAlignment="1">
      <alignment vertical="top" wrapText="1"/>
    </xf>
    <xf numFmtId="0" fontId="20" fillId="0" borderId="0" xfId="0" applyFont="1" applyAlignment="1">
      <alignment horizontal="left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48" fillId="0" borderId="39" xfId="69" applyFont="1" applyBorder="1" applyAlignment="1">
      <alignment horizontal="center" vertical="center" wrapText="1"/>
    </xf>
    <xf numFmtId="0" fontId="48" fillId="0" borderId="34" xfId="69" applyFont="1" applyBorder="1" applyAlignment="1">
      <alignment horizontal="center" vertical="center" wrapText="1"/>
    </xf>
    <xf numFmtId="0" fontId="48" fillId="0" borderId="40" xfId="69" applyFont="1" applyBorder="1" applyAlignment="1">
      <alignment horizontal="center" vertical="center" wrapText="1"/>
    </xf>
    <xf numFmtId="0" fontId="48" fillId="0" borderId="4" xfId="69" applyFont="1" applyBorder="1" applyAlignment="1">
      <alignment horizontal="center" vertical="center" wrapText="1"/>
    </xf>
    <xf numFmtId="0" fontId="48" fillId="0" borderId="0" xfId="69" applyFont="1" applyAlignment="1">
      <alignment horizontal="center" vertical="center" wrapText="1"/>
    </xf>
    <xf numFmtId="0" fontId="48" fillId="0" borderId="6" xfId="69" applyFont="1" applyBorder="1" applyAlignment="1">
      <alignment horizontal="center" vertical="center" wrapText="1"/>
    </xf>
    <xf numFmtId="0" fontId="48" fillId="0" borderId="7" xfId="69" applyFont="1" applyBorder="1" applyAlignment="1">
      <alignment horizontal="center" vertical="center" wrapText="1"/>
    </xf>
    <xf numFmtId="0" fontId="48" fillId="0" borderId="8" xfId="69" applyFont="1" applyBorder="1" applyAlignment="1">
      <alignment horizontal="center" vertical="center" wrapText="1"/>
    </xf>
    <xf numFmtId="0" fontId="48" fillId="0" borderId="9" xfId="69" applyFont="1" applyBorder="1" applyAlignment="1">
      <alignment horizontal="center" vertical="center" wrapText="1"/>
    </xf>
    <xf numFmtId="0" fontId="23" fillId="0" borderId="34" xfId="69" applyFont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0" fontId="48" fillId="0" borderId="39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48" fillId="0" borderId="40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23" fillId="0" borderId="0" xfId="7" applyFont="1" applyAlignment="1">
      <alignment horizontal="center"/>
    </xf>
    <xf numFmtId="0" fontId="23" fillId="0" borderId="0" xfId="8" applyFont="1" applyAlignment="1">
      <alignment horizontal="center"/>
    </xf>
    <xf numFmtId="0" fontId="23" fillId="0" borderId="8" xfId="0" applyFont="1" applyBorder="1" applyAlignment="1">
      <alignment horizontal="left"/>
    </xf>
    <xf numFmtId="0" fontId="34" fillId="2" borderId="29" xfId="0" applyFont="1" applyFill="1" applyBorder="1" applyAlignment="1">
      <alignment horizontal="center"/>
    </xf>
    <xf numFmtId="0" fontId="34" fillId="2" borderId="50" xfId="0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/>
    </xf>
    <xf numFmtId="0" fontId="34" fillId="9" borderId="3" xfId="0" applyFont="1" applyFill="1" applyBorder="1" applyAlignment="1">
      <alignment horizontal="center"/>
    </xf>
    <xf numFmtId="0" fontId="34" fillId="9" borderId="24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 vertical="center"/>
    </xf>
    <xf numFmtId="0" fontId="34" fillId="9" borderId="25" xfId="0" applyFont="1" applyFill="1" applyBorder="1" applyAlignment="1">
      <alignment horizontal="center" vertical="center"/>
    </xf>
    <xf numFmtId="0" fontId="34" fillId="9" borderId="24" xfId="0" applyFont="1" applyFill="1" applyBorder="1" applyAlignment="1">
      <alignment horizontal="center" vertical="center" wrapText="1"/>
    </xf>
    <xf numFmtId="0" fontId="34" fillId="9" borderId="12" xfId="0" applyFont="1" applyFill="1" applyBorder="1" applyAlignment="1">
      <alignment horizontal="center" vertical="center"/>
    </xf>
    <xf numFmtId="0" fontId="34" fillId="9" borderId="14" xfId="0" applyFont="1" applyFill="1" applyBorder="1" applyAlignment="1">
      <alignment horizontal="center" vertical="center"/>
    </xf>
    <xf numFmtId="0" fontId="34" fillId="9" borderId="15" xfId="0" applyFont="1" applyFill="1" applyBorder="1" applyAlignment="1">
      <alignment horizontal="center" vertical="center"/>
    </xf>
    <xf numFmtId="0" fontId="34" fillId="9" borderId="17" xfId="0" applyFont="1" applyFill="1" applyBorder="1" applyAlignment="1">
      <alignment horizontal="center" vertical="center"/>
    </xf>
    <xf numFmtId="0" fontId="34" fillId="9" borderId="3" xfId="0" applyFont="1" applyFill="1" applyBorder="1" applyAlignment="1">
      <alignment horizontal="center" wrapText="1"/>
    </xf>
    <xf numFmtId="0" fontId="21" fillId="0" borderId="29" xfId="0" applyFont="1" applyBorder="1" applyAlignment="1">
      <alignment horizontal="center" shrinkToFit="1"/>
    </xf>
    <xf numFmtId="0" fontId="21" fillId="0" borderId="50" xfId="0" applyFont="1" applyBorder="1" applyAlignment="1">
      <alignment horizontal="center" shrinkToFit="1"/>
    </xf>
    <xf numFmtId="0" fontId="21" fillId="0" borderId="28" xfId="0" applyFont="1" applyBorder="1" applyAlignment="1">
      <alignment horizont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3" fillId="0" borderId="24" xfId="0" applyFont="1" applyBorder="1" applyAlignment="1">
      <alignment horizontal="center" vertical="top" wrapText="1"/>
    </xf>
    <xf numFmtId="0" fontId="23" fillId="0" borderId="33" xfId="0" applyFont="1" applyBorder="1" applyAlignment="1">
      <alignment horizontal="center" vertical="top" wrapText="1"/>
    </xf>
    <xf numFmtId="0" fontId="23" fillId="0" borderId="25" xfId="0" applyFont="1" applyBorder="1" applyAlignment="1">
      <alignment horizontal="center" vertical="top" wrapText="1"/>
    </xf>
    <xf numFmtId="165" fontId="23" fillId="0" borderId="41" xfId="1" applyNumberFormat="1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/>
    </xf>
    <xf numFmtId="43" fontId="22" fillId="0" borderId="10" xfId="1" applyFont="1" applyBorder="1" applyAlignment="1">
      <alignment horizontal="center"/>
    </xf>
    <xf numFmtId="0" fontId="22" fillId="2" borderId="24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4" fontId="22" fillId="0" borderId="0" xfId="9" applyNumberFormat="1" applyFont="1" applyAlignment="1">
      <alignment horizontal="left" vertical="top" wrapText="1"/>
    </xf>
    <xf numFmtId="0" fontId="27" fillId="0" borderId="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shrinkToFit="1"/>
    </xf>
    <xf numFmtId="0" fontId="22" fillId="0" borderId="28" xfId="0" applyFont="1" applyBorder="1" applyAlignment="1">
      <alignment horizont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4" fontId="22" fillId="0" borderId="29" xfId="0" applyNumberFormat="1" applyFont="1" applyBorder="1" applyAlignment="1">
      <alignment horizontal="center" shrinkToFit="1"/>
    </xf>
    <xf numFmtId="4" fontId="22" fillId="0" borderId="28" xfId="0" applyNumberFormat="1" applyFont="1" applyBorder="1" applyAlignment="1">
      <alignment horizontal="center" shrinkToFit="1"/>
    </xf>
    <xf numFmtId="43" fontId="22" fillId="0" borderId="29" xfId="1" applyFont="1" applyBorder="1" applyAlignment="1">
      <alignment horizontal="center" shrinkToFit="1"/>
    </xf>
    <xf numFmtId="43" fontId="22" fillId="0" borderId="28" xfId="1" applyFont="1" applyBorder="1" applyAlignment="1">
      <alignment horizontal="center" shrinkToFit="1"/>
    </xf>
    <xf numFmtId="0" fontId="22" fillId="2" borderId="18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34" fillId="2" borderId="25" xfId="0" applyFont="1" applyFill="1" applyBorder="1" applyAlignment="1">
      <alignment horizontal="center" vertical="center"/>
    </xf>
    <xf numFmtId="43" fontId="22" fillId="0" borderId="29" xfId="1" applyFont="1" applyFill="1" applyBorder="1" applyAlignment="1">
      <alignment horizontal="center"/>
    </xf>
    <xf numFmtId="43" fontId="22" fillId="0" borderId="28" xfId="1" applyFont="1" applyFill="1" applyBorder="1" applyAlignment="1">
      <alignment horizontal="center"/>
    </xf>
    <xf numFmtId="43" fontId="22" fillId="0" borderId="3" xfId="1" applyFont="1" applyFill="1" applyBorder="1" applyAlignment="1">
      <alignment horizontal="center"/>
    </xf>
    <xf numFmtId="4" fontId="22" fillId="0" borderId="29" xfId="3" applyNumberFormat="1" applyFont="1" applyFill="1" applyBorder="1" applyAlignment="1">
      <alignment horizontal="center"/>
    </xf>
    <xf numFmtId="4" fontId="22" fillId="0" borderId="50" xfId="3" applyNumberFormat="1" applyFont="1" applyFill="1" applyBorder="1" applyAlignment="1">
      <alignment horizontal="center"/>
    </xf>
    <xf numFmtId="4" fontId="22" fillId="0" borderId="28" xfId="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34" fillId="0" borderId="0" xfId="0" applyFont="1" applyAlignment="1">
      <alignment horizontal="left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7" fillId="0" borderId="0" xfId="0" applyFont="1" applyAlignment="1">
      <alignment horizontal="center" vertical="top"/>
    </xf>
    <xf numFmtId="0" fontId="34" fillId="8" borderId="0" xfId="0" applyFont="1" applyFill="1" applyAlignment="1">
      <alignment horizontal="center"/>
    </xf>
    <xf numFmtId="0" fontId="44" fillId="8" borderId="0" xfId="0" applyFont="1" applyFill="1" applyAlignment="1">
      <alignment horizontal="left"/>
    </xf>
    <xf numFmtId="0" fontId="30" fillId="8" borderId="67" xfId="0" applyFont="1" applyFill="1" applyBorder="1" applyAlignment="1">
      <alignment horizontal="center" vertical="center" wrapText="1"/>
    </xf>
    <xf numFmtId="0" fontId="30" fillId="8" borderId="68" xfId="0" applyFont="1" applyFill="1" applyBorder="1" applyAlignment="1">
      <alignment horizontal="center" vertical="center" wrapText="1"/>
    </xf>
    <xf numFmtId="0" fontId="30" fillId="8" borderId="55" xfId="0" applyFont="1" applyFill="1" applyBorder="1" applyAlignment="1">
      <alignment horizontal="center" vertical="center" wrapText="1"/>
    </xf>
    <xf numFmtId="0" fontId="30" fillId="8" borderId="69" xfId="0" applyFont="1" applyFill="1" applyBorder="1" applyAlignment="1">
      <alignment horizontal="center" vertical="center" wrapText="1"/>
    </xf>
    <xf numFmtId="0" fontId="30" fillId="8" borderId="66" xfId="0" applyFont="1" applyFill="1" applyBorder="1" applyAlignment="1">
      <alignment horizontal="center" vertical="center" wrapText="1"/>
    </xf>
    <xf numFmtId="0" fontId="30" fillId="8" borderId="70" xfId="0" applyFont="1" applyFill="1" applyBorder="1" applyAlignment="1">
      <alignment horizontal="center" vertical="center" wrapText="1"/>
    </xf>
    <xf numFmtId="0" fontId="30" fillId="8" borderId="71" xfId="0" applyFont="1" applyFill="1" applyBorder="1" applyAlignment="1">
      <alignment horizontal="center" vertical="center" wrapText="1"/>
    </xf>
    <xf numFmtId="0" fontId="30" fillId="8" borderId="57" xfId="0" applyFont="1" applyFill="1" applyBorder="1" applyAlignment="1">
      <alignment horizontal="center" vertical="center" wrapText="1"/>
    </xf>
    <xf numFmtId="0" fontId="30" fillId="8" borderId="72" xfId="0" applyFont="1" applyFill="1" applyBorder="1" applyAlignment="1">
      <alignment horizontal="center" vertical="center" wrapText="1"/>
    </xf>
    <xf numFmtId="0" fontId="30" fillId="8" borderId="7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30" fillId="8" borderId="69" xfId="0" applyFont="1" applyFill="1" applyBorder="1" applyAlignment="1">
      <alignment horizontal="center" vertical="center" textRotation="90" wrapText="1"/>
    </xf>
    <xf numFmtId="0" fontId="30" fillId="8" borderId="66" xfId="0" applyFont="1" applyFill="1" applyBorder="1" applyAlignment="1">
      <alignment horizontal="center" vertical="center" textRotation="90" wrapText="1"/>
    </xf>
    <xf numFmtId="0" fontId="30" fillId="8" borderId="70" xfId="0" applyFont="1" applyFill="1" applyBorder="1" applyAlignment="1">
      <alignment horizontal="center" vertical="center" textRotation="90" wrapText="1"/>
    </xf>
    <xf numFmtId="0" fontId="30" fillId="8" borderId="73" xfId="0" applyFont="1" applyFill="1" applyBorder="1" applyAlignment="1">
      <alignment horizontal="center" vertical="center" textRotation="90" wrapText="1"/>
    </xf>
    <xf numFmtId="0" fontId="30" fillId="8" borderId="74" xfId="0" applyFont="1" applyFill="1" applyBorder="1" applyAlignment="1">
      <alignment horizontal="center" vertical="center" textRotation="90" wrapText="1"/>
    </xf>
    <xf numFmtId="0" fontId="30" fillId="8" borderId="75" xfId="0" applyFont="1" applyFill="1" applyBorder="1" applyAlignment="1">
      <alignment horizontal="center" vertical="center" textRotation="90" wrapText="1"/>
    </xf>
    <xf numFmtId="4" fontId="17" fillId="0" borderId="29" xfId="0" applyNumberFormat="1" applyFont="1" applyBorder="1" applyAlignment="1">
      <alignment horizontal="center" shrinkToFit="1"/>
    </xf>
    <xf numFmtId="4" fontId="17" fillId="0" borderId="28" xfId="0" applyNumberFormat="1" applyFont="1" applyBorder="1" applyAlignment="1">
      <alignment horizontal="center" shrinkToFit="1"/>
    </xf>
    <xf numFmtId="0" fontId="17" fillId="2" borderId="3" xfId="0" applyFont="1" applyFill="1" applyBorder="1" applyAlignment="1">
      <alignment horizontal="center" vertical="center" wrapText="1"/>
    </xf>
    <xf numFmtId="4" fontId="17" fillId="3" borderId="24" xfId="0" applyNumberFormat="1" applyFont="1" applyFill="1" applyBorder="1" applyAlignment="1">
      <alignment horizontal="center" vertical="center" wrapText="1" shrinkToFit="1"/>
    </xf>
    <xf numFmtId="4" fontId="17" fillId="3" borderId="25" xfId="0" applyNumberFormat="1" applyFont="1" applyFill="1" applyBorder="1" applyAlignment="1">
      <alignment horizontal="center" vertical="center" wrapText="1" shrinkToFit="1"/>
    </xf>
    <xf numFmtId="0" fontId="22" fillId="2" borderId="12" xfId="0" applyFont="1" applyFill="1" applyBorder="1" applyAlignment="1">
      <alignment horizontal="center" wrapText="1" shrinkToFit="1"/>
    </xf>
    <xf numFmtId="0" fontId="22" fillId="2" borderId="14" xfId="0" applyFont="1" applyFill="1" applyBorder="1" applyAlignment="1">
      <alignment horizontal="center" shrinkToFit="1"/>
    </xf>
    <xf numFmtId="0" fontId="22" fillId="2" borderId="18" xfId="0" applyFont="1" applyFill="1" applyBorder="1" applyAlignment="1">
      <alignment horizontal="center" shrinkToFit="1"/>
    </xf>
    <xf numFmtId="0" fontId="22" fillId="2" borderId="2" xfId="0" applyFont="1" applyFill="1" applyBorder="1" applyAlignment="1">
      <alignment horizontal="center" shrinkToFit="1"/>
    </xf>
    <xf numFmtId="0" fontId="22" fillId="2" borderId="15" xfId="0" applyFont="1" applyFill="1" applyBorder="1" applyAlignment="1">
      <alignment horizontal="center" shrinkToFit="1"/>
    </xf>
    <xf numFmtId="0" fontId="22" fillId="2" borderId="17" xfId="0" applyFont="1" applyFill="1" applyBorder="1" applyAlignment="1">
      <alignment horizontal="center" shrinkToFit="1"/>
    </xf>
    <xf numFmtId="0" fontId="17" fillId="3" borderId="3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 wrapText="1" shrinkToFit="1"/>
    </xf>
    <xf numFmtId="0" fontId="17" fillId="3" borderId="33" xfId="0" applyFont="1" applyFill="1" applyBorder="1" applyAlignment="1">
      <alignment horizontal="center" vertical="center" shrinkToFit="1"/>
    </xf>
    <xf numFmtId="0" fontId="17" fillId="3" borderId="25" xfId="0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4" fontId="17" fillId="0" borderId="15" xfId="0" applyNumberFormat="1" applyFont="1" applyBorder="1" applyAlignment="1">
      <alignment horizontal="center" shrinkToFit="1"/>
    </xf>
    <xf numFmtId="4" fontId="17" fillId="0" borderId="17" xfId="0" applyNumberFormat="1" applyFont="1" applyBorder="1" applyAlignment="1">
      <alignment horizontal="center" shrinkToFit="1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24" xfId="0" applyFont="1" applyFill="1" applyBorder="1" applyAlignment="1">
      <alignment horizontal="center" vertical="center" wrapText="1" shrinkToFit="1"/>
    </xf>
    <xf numFmtId="0" fontId="17" fillId="2" borderId="25" xfId="0" applyFont="1" applyFill="1" applyBorder="1" applyAlignment="1">
      <alignment horizontal="center" vertical="center" wrapText="1" shrinkToFit="1"/>
    </xf>
    <xf numFmtId="0" fontId="17" fillId="2" borderId="3" xfId="0" applyFont="1" applyFill="1" applyBorder="1" applyAlignment="1">
      <alignment horizontal="center" shrinkToFi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 shrinkToFit="1"/>
    </xf>
    <xf numFmtId="0" fontId="22" fillId="2" borderId="33" xfId="0" applyFont="1" applyFill="1" applyBorder="1" applyAlignment="1">
      <alignment horizontal="center" vertical="center" shrinkToFit="1"/>
    </xf>
    <xf numFmtId="0" fontId="22" fillId="2" borderId="25" xfId="0" applyFont="1" applyFill="1" applyBorder="1" applyAlignment="1">
      <alignment horizontal="center" vertical="center" shrinkToFit="1"/>
    </xf>
    <xf numFmtId="0" fontId="17" fillId="3" borderId="33" xfId="0" applyFont="1" applyFill="1" applyBorder="1" applyAlignment="1">
      <alignment horizontal="center" vertical="center" wrapText="1" shrinkToFit="1"/>
    </xf>
    <xf numFmtId="0" fontId="17" fillId="3" borderId="25" xfId="0" applyFont="1" applyFill="1" applyBorder="1" applyAlignment="1">
      <alignment horizontal="center" vertical="center" wrapText="1" shrinkToFit="1"/>
    </xf>
    <xf numFmtId="0" fontId="23" fillId="0" borderId="3" xfId="0" applyFont="1" applyBorder="1" applyAlignment="1">
      <alignment horizontal="center"/>
    </xf>
    <xf numFmtId="0" fontId="23" fillId="0" borderId="50" xfId="11" applyFont="1" applyBorder="1" applyAlignment="1">
      <alignment horizontal="left" vertical="center" wrapText="1"/>
    </xf>
    <xf numFmtId="0" fontId="23" fillId="0" borderId="28" xfId="11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/>
    </xf>
    <xf numFmtId="0" fontId="36" fillId="0" borderId="3" xfId="0" applyFont="1" applyBorder="1" applyAlignment="1">
      <alignment horizontal="left"/>
    </xf>
    <xf numFmtId="0" fontId="22" fillId="0" borderId="29" xfId="0" applyFont="1" applyBorder="1" applyAlignment="1">
      <alignment horizontal="left"/>
    </xf>
    <xf numFmtId="0" fontId="22" fillId="0" borderId="50" xfId="0" applyFont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22" fillId="0" borderId="29" xfId="0" applyFont="1" applyBorder="1" applyAlignment="1">
      <alignment horizontal="left" wrapText="1"/>
    </xf>
    <xf numFmtId="0" fontId="22" fillId="0" borderId="50" xfId="0" applyFont="1" applyBorder="1" applyAlignment="1">
      <alignment horizontal="left" wrapText="1"/>
    </xf>
    <xf numFmtId="0" fontId="22" fillId="0" borderId="28" xfId="0" applyFont="1" applyBorder="1" applyAlignment="1">
      <alignment horizontal="left" wrapText="1"/>
    </xf>
    <xf numFmtId="0" fontId="20" fillId="0" borderId="0" xfId="12" applyFont="1" applyAlignment="1">
      <alignment horizontal="center"/>
    </xf>
    <xf numFmtId="0" fontId="22" fillId="0" borderId="0" xfId="0" applyFont="1" applyAlignment="1">
      <alignment horizontal="center"/>
    </xf>
    <xf numFmtId="0" fontId="23" fillId="8" borderId="0" xfId="0" applyFont="1" applyFill="1" applyAlignment="1">
      <alignment horizontal="left" wrapText="1"/>
    </xf>
    <xf numFmtId="0" fontId="48" fillId="8" borderId="0" xfId="0" applyFont="1" applyFill="1" applyAlignment="1">
      <alignment horizontal="center"/>
    </xf>
    <xf numFmtId="0" fontId="49" fillId="8" borderId="0" xfId="0" applyFont="1" applyFill="1" applyAlignment="1">
      <alignment horizontal="center"/>
    </xf>
    <xf numFmtId="0" fontId="62" fillId="6" borderId="39" xfId="0" applyFont="1" applyFill="1" applyBorder="1" applyAlignment="1">
      <alignment horizontal="center" vertical="center" wrapText="1"/>
    </xf>
    <xf numFmtId="0" fontId="62" fillId="6" borderId="34" xfId="0" applyFont="1" applyFill="1" applyBorder="1" applyAlignment="1">
      <alignment horizontal="center" vertical="center" wrapText="1"/>
    </xf>
    <xf numFmtId="0" fontId="62" fillId="6" borderId="40" xfId="0" applyFont="1" applyFill="1" applyBorder="1" applyAlignment="1">
      <alignment horizontal="center" vertical="center" wrapText="1"/>
    </xf>
    <xf numFmtId="0" fontId="62" fillId="6" borderId="4" xfId="0" applyFont="1" applyFill="1" applyBorder="1" applyAlignment="1">
      <alignment horizontal="center" vertical="center" wrapText="1"/>
    </xf>
    <xf numFmtId="0" fontId="62" fillId="6" borderId="0" xfId="0" applyFont="1" applyFill="1" applyAlignment="1">
      <alignment horizontal="center" vertical="center" wrapText="1"/>
    </xf>
    <xf numFmtId="0" fontId="62" fillId="6" borderId="6" xfId="0" applyFont="1" applyFill="1" applyBorder="1" applyAlignment="1">
      <alignment horizontal="center" vertical="center" wrapText="1"/>
    </xf>
    <xf numFmtId="0" fontId="62" fillId="6" borderId="7" xfId="0" applyFont="1" applyFill="1" applyBorder="1" applyAlignment="1">
      <alignment horizontal="center" vertical="center" wrapText="1"/>
    </xf>
    <xf numFmtId="0" fontId="62" fillId="6" borderId="8" xfId="0" applyFont="1" applyFill="1" applyBorder="1" applyAlignment="1">
      <alignment horizontal="center" vertical="center" wrapText="1"/>
    </xf>
    <xf numFmtId="0" fontId="62" fillId="6" borderId="9" xfId="0" applyFont="1" applyFill="1" applyBorder="1" applyAlignment="1">
      <alignment horizontal="center" vertical="center" wrapText="1"/>
    </xf>
    <xf numFmtId="0" fontId="23" fillId="8" borderId="34" xfId="0" applyFont="1" applyFill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36" fillId="0" borderId="0" xfId="58" applyFont="1" applyAlignment="1">
      <alignment horizontal="left" shrinkToFit="1"/>
    </xf>
    <xf numFmtId="0" fontId="23" fillId="0" borderId="34" xfId="0" applyFont="1" applyBorder="1" applyAlignment="1">
      <alignment horizontal="center" vertical="center" wrapText="1"/>
    </xf>
    <xf numFmtId="0" fontId="48" fillId="0" borderId="39" xfId="0" applyFont="1" applyBorder="1" applyAlignment="1">
      <alignment horizontal="center" vertical="center" wrapText="1"/>
    </xf>
    <xf numFmtId="0" fontId="48" fillId="0" borderId="34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top"/>
    </xf>
    <xf numFmtId="0" fontId="17" fillId="0" borderId="33" xfId="0" applyFont="1" applyBorder="1" applyAlignment="1">
      <alignment horizontal="center" vertical="top"/>
    </xf>
    <xf numFmtId="0" fontId="17" fillId="0" borderId="25" xfId="0" applyFont="1" applyBorder="1" applyAlignment="1">
      <alignment horizontal="center" vertical="top"/>
    </xf>
    <xf numFmtId="0" fontId="17" fillId="0" borderId="78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77" xfId="0" applyFont="1" applyBorder="1" applyAlignment="1">
      <alignment horizontal="left"/>
    </xf>
    <xf numFmtId="0" fontId="17" fillId="0" borderId="76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78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77" xfId="0" applyFont="1" applyBorder="1" applyAlignment="1">
      <alignment horizontal="center"/>
    </xf>
    <xf numFmtId="0" fontId="17" fillId="0" borderId="24" xfId="0" applyFont="1" applyBorder="1" applyAlignment="1">
      <alignment horizontal="left" vertical="top"/>
    </xf>
    <xf numFmtId="0" fontId="17" fillId="0" borderId="33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/>
    </xf>
    <xf numFmtId="0" fontId="17" fillId="0" borderId="76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23" fillId="0" borderId="39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43" fontId="23" fillId="0" borderId="12" xfId="1" applyFont="1" applyBorder="1" applyAlignment="1">
      <alignment horizontal="center"/>
    </xf>
    <xf numFmtId="43" fontId="23" fillId="0" borderId="13" xfId="1" applyFont="1" applyBorder="1" applyAlignment="1">
      <alignment horizontal="center"/>
    </xf>
    <xf numFmtId="43" fontId="23" fillId="0" borderId="14" xfId="1" applyFont="1" applyBorder="1" applyAlignment="1">
      <alignment horizontal="center"/>
    </xf>
    <xf numFmtId="43" fontId="23" fillId="0" borderId="79" xfId="1" applyFont="1" applyBorder="1" applyAlignment="1">
      <alignment horizontal="center"/>
    </xf>
    <xf numFmtId="43" fontId="23" fillId="0" borderId="8" xfId="1" applyFont="1" applyBorder="1" applyAlignment="1">
      <alignment horizontal="center"/>
    </xf>
    <xf numFmtId="43" fontId="23" fillId="0" borderId="37" xfId="1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80" xfId="0" applyFont="1" applyBorder="1" applyAlignment="1">
      <alignment horizontal="center"/>
    </xf>
    <xf numFmtId="0" fontId="23" fillId="0" borderId="79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43" fontId="23" fillId="0" borderId="12" xfId="1" applyFont="1" applyBorder="1" applyAlignment="1">
      <alignment horizontal="center" vertical="top"/>
    </xf>
    <xf numFmtId="43" fontId="23" fillId="0" borderId="13" xfId="1" applyFont="1" applyBorder="1" applyAlignment="1">
      <alignment horizontal="center" vertical="top"/>
    </xf>
    <xf numFmtId="43" fontId="23" fillId="0" borderId="14" xfId="1" applyFont="1" applyBorder="1" applyAlignment="1">
      <alignment horizontal="center" vertical="top"/>
    </xf>
    <xf numFmtId="43" fontId="23" fillId="0" borderId="15" xfId="1" applyFont="1" applyBorder="1" applyAlignment="1">
      <alignment horizontal="center" vertical="top"/>
    </xf>
    <xf numFmtId="43" fontId="23" fillId="0" borderId="16" xfId="1" applyFont="1" applyBorder="1" applyAlignment="1">
      <alignment horizontal="center" vertical="top"/>
    </xf>
    <xf numFmtId="43" fontId="23" fillId="0" borderId="17" xfId="1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/>
    </xf>
    <xf numFmtId="0" fontId="23" fillId="0" borderId="13" xfId="0" applyFont="1" applyBorder="1" applyAlignment="1">
      <alignment horizontal="center" vertical="top"/>
    </xf>
    <xf numFmtId="0" fontId="23" fillId="0" borderId="80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23" fillId="0" borderId="16" xfId="0" applyFont="1" applyBorder="1" applyAlignment="1">
      <alignment horizontal="center" vertical="top"/>
    </xf>
    <xf numFmtId="0" fontId="23" fillId="0" borderId="81" xfId="0" applyFont="1" applyBorder="1" applyAlignment="1">
      <alignment horizontal="center" vertical="top"/>
    </xf>
    <xf numFmtId="43" fontId="23" fillId="0" borderId="15" xfId="1" applyFont="1" applyBorder="1" applyAlignment="1">
      <alignment horizontal="center"/>
    </xf>
    <xf numFmtId="43" fontId="23" fillId="0" borderId="16" xfId="1" applyFont="1" applyBorder="1" applyAlignment="1">
      <alignment horizontal="center"/>
    </xf>
    <xf numFmtId="43" fontId="23" fillId="0" borderId="17" xfId="1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81" xfId="0" applyFont="1" applyBorder="1" applyAlignment="1">
      <alignment horizontal="center"/>
    </xf>
    <xf numFmtId="43" fontId="23" fillId="0" borderId="18" xfId="1" applyFont="1" applyBorder="1" applyAlignment="1">
      <alignment horizontal="center"/>
    </xf>
    <xf numFmtId="43" fontId="23" fillId="0" borderId="0" xfId="1" applyFont="1" applyBorder="1" applyAlignment="1">
      <alignment horizontal="center"/>
    </xf>
    <xf numFmtId="43" fontId="23" fillId="0" borderId="2" xfId="1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77" fillId="0" borderId="0" xfId="0" applyFont="1" applyAlignment="1">
      <alignment horizontal="left" vertical="top" textRotation="180"/>
    </xf>
    <xf numFmtId="0" fontId="43" fillId="2" borderId="3" xfId="0" applyFont="1" applyFill="1" applyBorder="1" applyAlignment="1">
      <alignment horizontal="center"/>
    </xf>
    <xf numFmtId="0" fontId="44" fillId="2" borderId="3" xfId="0" applyFont="1" applyFill="1" applyBorder="1" applyAlignment="1">
      <alignment horizontal="center"/>
    </xf>
    <xf numFmtId="0" fontId="44" fillId="2" borderId="3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43" fontId="24" fillId="0" borderId="24" xfId="1" applyFont="1" applyBorder="1" applyAlignment="1">
      <alignment horizontal="center" vertical="top" shrinkToFit="1"/>
    </xf>
    <xf numFmtId="43" fontId="24" fillId="0" borderId="33" xfId="1" applyFont="1" applyBorder="1" applyAlignment="1">
      <alignment horizontal="center" vertical="top" shrinkToFit="1"/>
    </xf>
    <xf numFmtId="43" fontId="24" fillId="0" borderId="25" xfId="1" applyFont="1" applyBorder="1" applyAlignment="1">
      <alignment horizontal="center" vertical="top" shrinkToFit="1"/>
    </xf>
    <xf numFmtId="0" fontId="44" fillId="8" borderId="24" xfId="0" applyFont="1" applyFill="1" applyBorder="1" applyAlignment="1">
      <alignment horizontal="center" vertical="top"/>
    </xf>
    <xf numFmtId="0" fontId="44" fillId="8" borderId="33" xfId="0" applyFont="1" applyFill="1" applyBorder="1" applyAlignment="1">
      <alignment horizontal="center" vertical="top"/>
    </xf>
    <xf numFmtId="0" fontId="44" fillId="8" borderId="25" xfId="0" applyFont="1" applyFill="1" applyBorder="1" applyAlignment="1">
      <alignment horizontal="center" vertical="top"/>
    </xf>
    <xf numFmtId="0" fontId="43" fillId="8" borderId="24" xfId="0" applyFont="1" applyFill="1" applyBorder="1" applyAlignment="1">
      <alignment horizontal="center" vertical="top"/>
    </xf>
    <xf numFmtId="0" fontId="43" fillId="8" borderId="33" xfId="0" applyFont="1" applyFill="1" applyBorder="1" applyAlignment="1">
      <alignment horizontal="center" vertical="top"/>
    </xf>
    <xf numFmtId="0" fontId="43" fillId="8" borderId="25" xfId="0" applyFont="1" applyFill="1" applyBorder="1" applyAlignment="1">
      <alignment horizontal="center" vertical="top"/>
    </xf>
    <xf numFmtId="0" fontId="43" fillId="8" borderId="24" xfId="0" applyFont="1" applyFill="1" applyBorder="1" applyAlignment="1">
      <alignment horizontal="center" vertical="top" wrapText="1"/>
    </xf>
    <xf numFmtId="0" fontId="43" fillId="8" borderId="33" xfId="0" applyFont="1" applyFill="1" applyBorder="1" applyAlignment="1">
      <alignment horizontal="center" vertical="top" wrapText="1"/>
    </xf>
    <xf numFmtId="0" fontId="43" fillId="8" borderId="25" xfId="0" applyFont="1" applyFill="1" applyBorder="1" applyAlignment="1">
      <alignment horizontal="center" vertical="top" wrapText="1"/>
    </xf>
    <xf numFmtId="43" fontId="42" fillId="0" borderId="24" xfId="1" applyFont="1" applyBorder="1" applyAlignment="1">
      <alignment horizontal="center" vertical="top" shrinkToFit="1"/>
    </xf>
    <xf numFmtId="43" fontId="42" fillId="0" borderId="33" xfId="1" applyFont="1" applyBorder="1" applyAlignment="1">
      <alignment horizontal="center" vertical="top" shrinkToFit="1"/>
    </xf>
    <xf numFmtId="43" fontId="42" fillId="0" borderId="25" xfId="1" applyFont="1" applyBorder="1" applyAlignment="1">
      <alignment horizontal="center" vertical="top" shrinkToFit="1"/>
    </xf>
    <xf numFmtId="0" fontId="24" fillId="2" borderId="3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/>
    </xf>
    <xf numFmtId="0" fontId="42" fillId="2" borderId="3" xfId="0" applyFont="1" applyFill="1" applyBorder="1" applyAlignment="1">
      <alignment horizontal="center"/>
    </xf>
    <xf numFmtId="0" fontId="42" fillId="8" borderId="24" xfId="0" applyFont="1" applyFill="1" applyBorder="1" applyAlignment="1">
      <alignment horizontal="center"/>
    </xf>
    <xf numFmtId="0" fontId="42" fillId="8" borderId="33" xfId="0" applyFont="1" applyFill="1" applyBorder="1" applyAlignment="1">
      <alignment horizontal="center"/>
    </xf>
    <xf numFmtId="0" fontId="42" fillId="8" borderId="25" xfId="0" applyFont="1" applyFill="1" applyBorder="1" applyAlignment="1">
      <alignment horizontal="center"/>
    </xf>
    <xf numFmtId="0" fontId="24" fillId="8" borderId="24" xfId="0" applyFont="1" applyFill="1" applyBorder="1" applyAlignment="1">
      <alignment horizontal="center" vertical="top"/>
    </xf>
    <xf numFmtId="0" fontId="24" fillId="8" borderId="33" xfId="0" applyFont="1" applyFill="1" applyBorder="1" applyAlignment="1">
      <alignment horizontal="center" vertical="top"/>
    </xf>
    <xf numFmtId="0" fontId="24" fillId="8" borderId="25" xfId="0" applyFont="1" applyFill="1" applyBorder="1" applyAlignment="1">
      <alignment horizontal="center" vertical="top"/>
    </xf>
    <xf numFmtId="0" fontId="24" fillId="8" borderId="24" xfId="0" applyFont="1" applyFill="1" applyBorder="1" applyAlignment="1">
      <alignment horizontal="center" vertical="top" wrapText="1"/>
    </xf>
    <xf numFmtId="0" fontId="24" fillId="8" borderId="33" xfId="0" applyFont="1" applyFill="1" applyBorder="1" applyAlignment="1">
      <alignment horizontal="center" vertical="top" wrapText="1"/>
    </xf>
    <xf numFmtId="0" fontId="24" fillId="8" borderId="25" xfId="0" applyFont="1" applyFill="1" applyBorder="1" applyAlignment="1">
      <alignment horizontal="center" vertical="top" wrapText="1"/>
    </xf>
    <xf numFmtId="0" fontId="42" fillId="8" borderId="24" xfId="0" applyFont="1" applyFill="1" applyBorder="1" applyAlignment="1">
      <alignment horizontal="center" vertical="top"/>
    </xf>
    <xf numFmtId="0" fontId="42" fillId="8" borderId="33" xfId="0" applyFont="1" applyFill="1" applyBorder="1" applyAlignment="1">
      <alignment horizontal="center" vertical="top"/>
    </xf>
    <xf numFmtId="0" fontId="42" fillId="8" borderId="25" xfId="0" applyFont="1" applyFill="1" applyBorder="1" applyAlignment="1">
      <alignment horizontal="center" vertical="top"/>
    </xf>
    <xf numFmtId="4" fontId="24" fillId="0" borderId="24" xfId="0" applyNumberFormat="1" applyFont="1" applyBorder="1" applyAlignment="1">
      <alignment horizontal="center" vertical="top" shrinkToFit="1"/>
    </xf>
    <xf numFmtId="4" fontId="24" fillId="0" borderId="33" xfId="0" applyNumberFormat="1" applyFont="1" applyBorder="1" applyAlignment="1">
      <alignment horizontal="center" vertical="top" shrinkToFit="1"/>
    </xf>
    <xf numFmtId="4" fontId="24" fillId="0" borderId="25" xfId="0" applyNumberFormat="1" applyFont="1" applyBorder="1" applyAlignment="1">
      <alignment horizontal="center" vertical="top" shrinkToFit="1"/>
    </xf>
    <xf numFmtId="0" fontId="11" fillId="0" borderId="7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77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24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center" vertical="top" shrinkToFit="1"/>
    </xf>
    <xf numFmtId="0" fontId="11" fillId="0" borderId="33" xfId="0" applyFont="1" applyBorder="1" applyAlignment="1">
      <alignment horizontal="center" vertical="top" shrinkToFit="1"/>
    </xf>
    <xf numFmtId="0" fontId="11" fillId="0" borderId="25" xfId="0" applyFont="1" applyBorder="1" applyAlignment="1">
      <alignment horizontal="center" vertical="top" shrinkToFit="1"/>
    </xf>
    <xf numFmtId="0" fontId="23" fillId="2" borderId="3" xfId="0" applyFont="1" applyFill="1" applyBorder="1" applyAlignment="1">
      <alignment horizontal="center" vertical="center"/>
    </xf>
    <xf numFmtId="0" fontId="11" fillId="0" borderId="76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83" fillId="0" borderId="39" xfId="0" applyFont="1" applyBorder="1" applyAlignment="1">
      <alignment horizontal="center" vertical="center"/>
    </xf>
    <xf numFmtId="0" fontId="83" fillId="0" borderId="34" xfId="0" applyFont="1" applyBorder="1" applyAlignment="1">
      <alignment horizontal="center" vertical="center"/>
    </xf>
    <xf numFmtId="0" fontId="83" fillId="0" borderId="40" xfId="0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3" fillId="0" borderId="6" xfId="0" applyFont="1" applyBorder="1" applyAlignment="1">
      <alignment horizontal="center" vertical="center"/>
    </xf>
    <xf numFmtId="0" fontId="83" fillId="0" borderId="7" xfId="0" applyFont="1" applyBorder="1" applyAlignment="1">
      <alignment horizontal="center" vertical="center"/>
    </xf>
    <xf numFmtId="0" fontId="83" fillId="0" borderId="8" xfId="0" applyFont="1" applyBorder="1" applyAlignment="1">
      <alignment horizontal="center" vertical="center"/>
    </xf>
    <xf numFmtId="0" fontId="83" fillId="0" borderId="9" xfId="0" applyFont="1" applyBorder="1" applyAlignment="1">
      <alignment horizontal="center" vertical="center"/>
    </xf>
    <xf numFmtId="0" fontId="34" fillId="8" borderId="4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66" fillId="8" borderId="0" xfId="0" applyFont="1" applyFill="1" applyAlignment="1">
      <alignment horizontal="center"/>
    </xf>
    <xf numFmtId="43" fontId="22" fillId="0" borderId="50" xfId="1" applyFont="1" applyFill="1" applyBorder="1" applyAlignment="1">
      <alignment horizontal="center"/>
    </xf>
    <xf numFmtId="0" fontId="21" fillId="0" borderId="3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166" fontId="22" fillId="0" borderId="29" xfId="1" applyNumberFormat="1" applyFont="1" applyFill="1" applyBorder="1" applyAlignment="1">
      <alignment horizontal="center"/>
    </xf>
    <xf numFmtId="166" fontId="22" fillId="0" borderId="50" xfId="1" applyNumberFormat="1" applyFont="1" applyFill="1" applyBorder="1" applyAlignment="1">
      <alignment horizontal="center"/>
    </xf>
    <xf numFmtId="166" fontId="22" fillId="0" borderId="28" xfId="1" applyNumberFormat="1" applyFont="1" applyFill="1" applyBorder="1" applyAlignment="1">
      <alignment horizontal="center"/>
    </xf>
    <xf numFmtId="166" fontId="22" fillId="0" borderId="3" xfId="1" applyNumberFormat="1" applyFont="1" applyFill="1" applyBorder="1" applyAlignment="1">
      <alignment horizontal="center"/>
    </xf>
    <xf numFmtId="0" fontId="36" fillId="0" borderId="0" xfId="0" applyFont="1" applyAlignment="1">
      <alignment horizontal="left" shrinkToFit="1"/>
    </xf>
    <xf numFmtId="0" fontId="49" fillId="0" borderId="39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41" fillId="0" borderId="0" xfId="61" applyFont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7" fillId="0" borderId="33" xfId="0" applyFont="1" applyBorder="1"/>
    <xf numFmtId="0" fontId="7" fillId="0" borderId="25" xfId="0" applyFont="1" applyBorder="1"/>
    <xf numFmtId="0" fontId="17" fillId="2" borderId="15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36" fillId="0" borderId="13" xfId="0" applyFont="1" applyBorder="1" applyAlignment="1">
      <alignment horizontal="left"/>
    </xf>
    <xf numFmtId="0" fontId="22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70" fillId="8" borderId="0" xfId="0" applyFont="1" applyFill="1" applyAlignment="1">
      <alignment horizontal="center"/>
    </xf>
    <xf numFmtId="0" fontId="8" fillId="8" borderId="0" xfId="0" applyFont="1" applyFill="1" applyAlignment="1">
      <alignment horizontal="center" wrapText="1"/>
    </xf>
    <xf numFmtId="0" fontId="22" fillId="10" borderId="24" xfId="0" applyFont="1" applyFill="1" applyBorder="1" applyAlignment="1">
      <alignment horizontal="center" vertical="center" wrapText="1"/>
    </xf>
    <xf numFmtId="0" fontId="22" fillId="10" borderId="33" xfId="0" applyFont="1" applyFill="1" applyBorder="1" applyAlignment="1">
      <alignment horizontal="center" vertical="center" wrapText="1"/>
    </xf>
    <xf numFmtId="0" fontId="22" fillId="10" borderId="25" xfId="0" applyFont="1" applyFill="1" applyBorder="1" applyAlignment="1">
      <alignment horizontal="center" vertical="center" wrapText="1"/>
    </xf>
    <xf numFmtId="0" fontId="22" fillId="8" borderId="59" xfId="0" applyFont="1" applyFill="1" applyBorder="1" applyAlignment="1">
      <alignment horizontal="left"/>
    </xf>
    <xf numFmtId="0" fontId="22" fillId="8" borderId="41" xfId="0" applyFont="1" applyFill="1" applyBorder="1" applyAlignment="1">
      <alignment horizontal="left"/>
    </xf>
    <xf numFmtId="0" fontId="22" fillId="8" borderId="84" xfId="0" applyFont="1" applyFill="1" applyBorder="1" applyAlignment="1">
      <alignment horizontal="left"/>
    </xf>
    <xf numFmtId="0" fontId="36" fillId="8" borderId="60" xfId="0" applyFont="1" applyFill="1" applyBorder="1" applyAlignment="1">
      <alignment horizontal="left"/>
    </xf>
    <xf numFmtId="0" fontId="68" fillId="8" borderId="0" xfId="0" applyFont="1" applyFill="1" applyAlignment="1">
      <alignment horizontal="center"/>
    </xf>
    <xf numFmtId="0" fontId="22" fillId="10" borderId="3" xfId="0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/>
    </xf>
    <xf numFmtId="0" fontId="22" fillId="8" borderId="61" xfId="0" applyFont="1" applyFill="1" applyBorder="1" applyAlignment="1">
      <alignment horizontal="left"/>
    </xf>
    <xf numFmtId="0" fontId="22" fillId="8" borderId="85" xfId="0" applyFont="1" applyFill="1" applyBorder="1" applyAlignment="1">
      <alignment horizontal="left"/>
    </xf>
    <xf numFmtId="0" fontId="22" fillId="8" borderId="86" xfId="0" applyFont="1" applyFill="1" applyBorder="1" applyAlignment="1">
      <alignment horizontal="left"/>
    </xf>
    <xf numFmtId="0" fontId="36" fillId="8" borderId="58" xfId="0" applyFont="1" applyFill="1" applyBorder="1" applyAlignment="1">
      <alignment horizontal="left"/>
    </xf>
    <xf numFmtId="0" fontId="8" fillId="8" borderId="0" xfId="0" applyFont="1" applyFill="1" applyAlignment="1">
      <alignment horizontal="center"/>
    </xf>
  </cellXfs>
  <cellStyles count="102">
    <cellStyle name="Comma" xfId="1" builtinId="3"/>
    <cellStyle name="Comma 10" xfId="2" xr:uid="{00000000-0005-0000-0000-000000000000}"/>
    <cellStyle name="Comma 2" xfId="3" xr:uid="{00000000-0005-0000-0000-000001000000}"/>
    <cellStyle name="Comma 3" xfId="4" xr:uid="{00000000-0005-0000-0000-000002000000}"/>
    <cellStyle name="Hyperlink 2" xfId="5" xr:uid="{00000000-0005-0000-0000-000003000000}"/>
    <cellStyle name="Normal" xfId="0" builtinId="0"/>
    <cellStyle name="Normal 11" xfId="6" xr:uid="{00000000-0005-0000-0000-000004000000}"/>
    <cellStyle name="Normal 12" xfId="7" xr:uid="{00000000-0005-0000-0000-000005000000}"/>
    <cellStyle name="Normal 13" xfId="8" xr:uid="{00000000-0005-0000-0000-000006000000}"/>
    <cellStyle name="Normal 15" xfId="9" xr:uid="{00000000-0005-0000-0000-000007000000}"/>
    <cellStyle name="Normal 18" xfId="10" xr:uid="{00000000-0005-0000-0000-000008000000}"/>
    <cellStyle name="Normal 19" xfId="11" xr:uid="{00000000-0005-0000-0000-000009000000}"/>
    <cellStyle name="Normal 2" xfId="12" xr:uid="{00000000-0005-0000-0000-00000A000000}"/>
    <cellStyle name="Normal 2 10" xfId="13" xr:uid="{00000000-0005-0000-0000-00000B000000}"/>
    <cellStyle name="Normal 2 11" xfId="14" xr:uid="{00000000-0005-0000-0000-00000C000000}"/>
    <cellStyle name="Normal 2 12" xfId="15" xr:uid="{00000000-0005-0000-0000-00000D000000}"/>
    <cellStyle name="Normal 2 13" xfId="16" xr:uid="{00000000-0005-0000-0000-00000E000000}"/>
    <cellStyle name="Normal 2 14" xfId="17" xr:uid="{00000000-0005-0000-0000-00000F000000}"/>
    <cellStyle name="Normal 2 2" xfId="18" xr:uid="{00000000-0005-0000-0000-000010000000}"/>
    <cellStyle name="Normal 2 2 10" xfId="19" xr:uid="{00000000-0005-0000-0000-000011000000}"/>
    <cellStyle name="Normal 2 2 11" xfId="20" xr:uid="{00000000-0005-0000-0000-000012000000}"/>
    <cellStyle name="Normal 2 2 2" xfId="21" xr:uid="{00000000-0005-0000-0000-000013000000}"/>
    <cellStyle name="Normal 2 2 2 10" xfId="22" xr:uid="{00000000-0005-0000-0000-000014000000}"/>
    <cellStyle name="Normal 2 2 2 11" xfId="23" xr:uid="{00000000-0005-0000-0000-000015000000}"/>
    <cellStyle name="Normal 2 2 2 2" xfId="24" xr:uid="{00000000-0005-0000-0000-000016000000}"/>
    <cellStyle name="Normal 2 2 2 2 2" xfId="25" xr:uid="{00000000-0005-0000-0000-000017000000}"/>
    <cellStyle name="Normal 2 2 2 2 3" xfId="26" xr:uid="{00000000-0005-0000-0000-000018000000}"/>
    <cellStyle name="Normal 2 2 2 2 4" xfId="27" xr:uid="{00000000-0005-0000-0000-000019000000}"/>
    <cellStyle name="Normal 2 2 2 2 5" xfId="28" xr:uid="{00000000-0005-0000-0000-00001A000000}"/>
    <cellStyle name="Normal 2 2 2 2 6" xfId="29" xr:uid="{00000000-0005-0000-0000-00001B000000}"/>
    <cellStyle name="Normal 2 2 2 2 7" xfId="30" xr:uid="{00000000-0005-0000-0000-00001C000000}"/>
    <cellStyle name="Normal 2 2 2 2 8" xfId="31" xr:uid="{00000000-0005-0000-0000-00001D000000}"/>
    <cellStyle name="Normal 2 2 2 2 9" xfId="32" xr:uid="{00000000-0005-0000-0000-00001E000000}"/>
    <cellStyle name="Normal 2 2 2 3" xfId="33" xr:uid="{00000000-0005-0000-0000-00001F000000}"/>
    <cellStyle name="Normal 2 2 2 4" xfId="34" xr:uid="{00000000-0005-0000-0000-000020000000}"/>
    <cellStyle name="Normal 2 2 2 5" xfId="35" xr:uid="{00000000-0005-0000-0000-000021000000}"/>
    <cellStyle name="Normal 2 2 2 6" xfId="36" xr:uid="{00000000-0005-0000-0000-000022000000}"/>
    <cellStyle name="Normal 2 2 2 7" xfId="37" xr:uid="{00000000-0005-0000-0000-000023000000}"/>
    <cellStyle name="Normal 2 2 2 8" xfId="38" xr:uid="{00000000-0005-0000-0000-000024000000}"/>
    <cellStyle name="Normal 2 2 2 9" xfId="39" xr:uid="{00000000-0005-0000-0000-000025000000}"/>
    <cellStyle name="Normal 2 2 3" xfId="40" xr:uid="{00000000-0005-0000-0000-000026000000}"/>
    <cellStyle name="Normal 2 2 4" xfId="41" xr:uid="{00000000-0005-0000-0000-000027000000}"/>
    <cellStyle name="Normal 2 2 5" xfId="42" xr:uid="{00000000-0005-0000-0000-000028000000}"/>
    <cellStyle name="Normal 2 2 6" xfId="43" xr:uid="{00000000-0005-0000-0000-000029000000}"/>
    <cellStyle name="Normal 2 2 7" xfId="44" xr:uid="{00000000-0005-0000-0000-00002A000000}"/>
    <cellStyle name="Normal 2 2 8" xfId="45" xr:uid="{00000000-0005-0000-0000-00002B000000}"/>
    <cellStyle name="Normal 2 2 9" xfId="46" xr:uid="{00000000-0005-0000-0000-00002C000000}"/>
    <cellStyle name="Normal 2 3" xfId="47" xr:uid="{00000000-0005-0000-0000-00002D000000}"/>
    <cellStyle name="Normal 2 4" xfId="48" xr:uid="{00000000-0005-0000-0000-00002E000000}"/>
    <cellStyle name="Normal 2 5" xfId="49" xr:uid="{00000000-0005-0000-0000-00002F000000}"/>
    <cellStyle name="Normal 2 6" xfId="50" xr:uid="{00000000-0005-0000-0000-000030000000}"/>
    <cellStyle name="Normal 2 7" xfId="51" xr:uid="{00000000-0005-0000-0000-000031000000}"/>
    <cellStyle name="Normal 2 8" xfId="52" xr:uid="{00000000-0005-0000-0000-000032000000}"/>
    <cellStyle name="Normal 2 9" xfId="53" xr:uid="{00000000-0005-0000-0000-000033000000}"/>
    <cellStyle name="Normal 2_ฟอร์มการตรวจสรุปรายงานการจัดการอิเนอร์ยี ออโตโมทีฟ" xfId="54" xr:uid="{00000000-0005-0000-0000-000034000000}"/>
    <cellStyle name="Normal 21" xfId="55" xr:uid="{00000000-0005-0000-0000-000035000000}"/>
    <cellStyle name="Normal 22" xfId="56" xr:uid="{00000000-0005-0000-0000-000036000000}"/>
    <cellStyle name="Normal 23" xfId="57" xr:uid="{00000000-0005-0000-0000-000037000000}"/>
    <cellStyle name="Normal 24" xfId="58" xr:uid="{00000000-0005-0000-0000-000038000000}"/>
    <cellStyle name="Normal 25" xfId="59" xr:uid="{00000000-0005-0000-0000-000039000000}"/>
    <cellStyle name="Normal 26" xfId="60" xr:uid="{00000000-0005-0000-0000-00003A000000}"/>
    <cellStyle name="Normal 3" xfId="61" xr:uid="{00000000-0005-0000-0000-00003B000000}"/>
    <cellStyle name="Normal 3 2" xfId="62" xr:uid="{00000000-0005-0000-0000-00003C000000}"/>
    <cellStyle name="Normal 3 3" xfId="63" xr:uid="{00000000-0005-0000-0000-00003D000000}"/>
    <cellStyle name="Normal 3 4" xfId="64" xr:uid="{00000000-0005-0000-0000-00003E000000}"/>
    <cellStyle name="Normal 3 5" xfId="65" xr:uid="{00000000-0005-0000-0000-00003F000000}"/>
    <cellStyle name="Normal 3 6" xfId="66" xr:uid="{00000000-0005-0000-0000-000040000000}"/>
    <cellStyle name="Normal 5" xfId="67" xr:uid="{00000000-0005-0000-0000-000041000000}"/>
    <cellStyle name="Normal 6" xfId="68" xr:uid="{00000000-0005-0000-0000-000042000000}"/>
    <cellStyle name="Normal 9" xfId="69" xr:uid="{00000000-0005-0000-0000-000043000000}"/>
    <cellStyle name="Normal_ปี 2551" xfId="70" xr:uid="{00000000-0005-0000-0000-000044000000}"/>
    <cellStyle name="Percent 2" xfId="71" xr:uid="{00000000-0005-0000-0000-000045000000}"/>
    <cellStyle name="เครื่องหมายจุลภาค 2" xfId="72" xr:uid="{00000000-0005-0000-0000-000046000000}"/>
    <cellStyle name="เครื่องหมายจุลภาค 2 2" xfId="73" xr:uid="{00000000-0005-0000-0000-000047000000}"/>
    <cellStyle name="เครื่องหมายจุลภาค 3" xfId="74" xr:uid="{00000000-0005-0000-0000-000048000000}"/>
    <cellStyle name="เครื่องหมายจุลภาค 3 2" xfId="75" xr:uid="{00000000-0005-0000-0000-000049000000}"/>
    <cellStyle name="เครื่องหมายจุลภาค 4" xfId="76" xr:uid="{00000000-0005-0000-0000-00004A000000}"/>
    <cellStyle name="ปกติ 10" xfId="77" xr:uid="{00000000-0005-0000-0000-00004D000000}"/>
    <cellStyle name="ปกติ 2" xfId="78" xr:uid="{00000000-0005-0000-0000-00004E000000}"/>
    <cellStyle name="ปกติ 2 2" xfId="79" xr:uid="{00000000-0005-0000-0000-00004F000000}"/>
    <cellStyle name="ปกติ 2 3" xfId="80" xr:uid="{00000000-0005-0000-0000-000050000000}"/>
    <cellStyle name="ปกติ 2 42" xfId="81" xr:uid="{00000000-0005-0000-0000-000051000000}"/>
    <cellStyle name="ปกติ 2 53" xfId="82" xr:uid="{00000000-0005-0000-0000-000052000000}"/>
    <cellStyle name="ปกติ 2 67" xfId="83" xr:uid="{00000000-0005-0000-0000-000053000000}"/>
    <cellStyle name="ปกติ 3" xfId="84" xr:uid="{00000000-0005-0000-0000-000054000000}"/>
    <cellStyle name="ปกติ 3 2" xfId="85" xr:uid="{00000000-0005-0000-0000-000055000000}"/>
    <cellStyle name="ปกติ 3 2 2" xfId="86" xr:uid="{00000000-0005-0000-0000-000056000000}"/>
    <cellStyle name="ปกติ 3 3" xfId="87" xr:uid="{00000000-0005-0000-0000-000057000000}"/>
    <cellStyle name="ปกติ 3 3 2" xfId="88" xr:uid="{00000000-0005-0000-0000-000058000000}"/>
    <cellStyle name="ปกติ 4" xfId="89" xr:uid="{00000000-0005-0000-0000-000059000000}"/>
    <cellStyle name="ปกติ 4 2" xfId="90" xr:uid="{00000000-0005-0000-0000-00005A000000}"/>
    <cellStyle name="ปกติ 5" xfId="91" xr:uid="{00000000-0005-0000-0000-00005B000000}"/>
    <cellStyle name="ปกติ 5 2" xfId="92" xr:uid="{00000000-0005-0000-0000-00005C000000}"/>
    <cellStyle name="ปกติ 6" xfId="93" xr:uid="{00000000-0005-0000-0000-00005D000000}"/>
    <cellStyle name="ปกติ 7" xfId="94" xr:uid="{00000000-0005-0000-0000-00005E000000}"/>
    <cellStyle name="ปกติ 8" xfId="95" xr:uid="{00000000-0005-0000-0000-00005F000000}"/>
    <cellStyle name="ปกติ 9" xfId="96" xr:uid="{00000000-0005-0000-0000-000060000000}"/>
    <cellStyle name="ปกติ 9 2" xfId="97" xr:uid="{00000000-0005-0000-0000-000061000000}"/>
    <cellStyle name="เปอร์เซ็นต์ 2" xfId="98" xr:uid="{00000000-0005-0000-0000-000062000000}"/>
    <cellStyle name="หัวเรื่อง 3 2" xfId="99" xr:uid="{00000000-0005-0000-0000-000063000000}"/>
    <cellStyle name="หัวเรื่อง 3 3" xfId="100" xr:uid="{00000000-0005-0000-0000-000064000000}"/>
    <cellStyle name="標準_Sheet1" xfId="101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externalLink" Target="externalLinks/externalLink3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externalLink" Target="externalLinks/externalLink2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externalLink" Target="externalLinks/externalLink1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ข้อมูลเปรียบเทียบการใช้พลังงานไฟฟ้ารายเดือน ปี 2566 และปี 2567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27965285746316"/>
          <c:y val="0.15638153563269747"/>
          <c:w val="0.76892941013952198"/>
          <c:h val="0.71154527752508134"/>
        </c:manualLayout>
      </c:layout>
      <c:barChart>
        <c:barDir val="col"/>
        <c:grouping val="clustered"/>
        <c:varyColors val="0"/>
        <c:ser>
          <c:idx val="0"/>
          <c:order val="0"/>
          <c:tx>
            <c:v>ปี2565</c:v>
          </c:tx>
          <c:invertIfNegative val="0"/>
          <c:cat>
            <c:strRef>
              <c:f>'6.3.2) ไฟฟ้าปี 67'!$A$8:$A$19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'ไฟฟ้าปี 66'!$F$8:$F$19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0A1-4E55-B5DF-48758987CFB0}"/>
            </c:ext>
          </c:extLst>
        </c:ser>
        <c:ser>
          <c:idx val="1"/>
          <c:order val="1"/>
          <c:tx>
            <c:v>ปี2566</c:v>
          </c:tx>
          <c:invertIfNegative val="0"/>
          <c:cat>
            <c:strRef>
              <c:f>'6.3.2) ไฟฟ้าปี 67'!$A$8:$A$19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'6.3.2) ไฟฟ้าปี 67'!$F$8:$F$19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80A1-4E55-B5DF-48758987C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681791"/>
        <c:axId val="1"/>
      </c:barChart>
      <c:catAx>
        <c:axId val="1199681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kWh</a:t>
                </a:r>
              </a:p>
            </c:rich>
          </c:tx>
          <c:layout>
            <c:manualLayout>
              <c:xMode val="edge"/>
              <c:yMode val="edge"/>
              <c:x val="9.860416570735675E-2"/>
              <c:y val="4.1289639856025954E-2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99681791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1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ดัชนีการใช้พลังงานในรอบปี 2566 และปี 2567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ปี 2566</c:v>
          </c:tx>
          <c:cat>
            <c:strRef>
              <c:f>'[5]SEC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(โรงแรม) (2)'!$F$8:$F$19</c:f>
              <c:numCache>
                <c:formatCode>#,##0.00_ ;\-#,##0.00\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9D-4EE0-B696-7C4E43A0ECB3}"/>
            </c:ext>
          </c:extLst>
        </c:ser>
        <c:ser>
          <c:idx val="4"/>
          <c:order val="1"/>
          <c:tx>
            <c:v>ปี 2567</c:v>
          </c:tx>
          <c:cat>
            <c:strRef>
              <c:f>'[5]SEC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(โรงแรม) (2)'!$O$8:$O$19</c:f>
              <c:numCache>
                <c:formatCode>#,##0.00_ ;\-#,##0.00\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D-4EE0-B696-7C4E43A0E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669727"/>
        <c:axId val="1"/>
      </c:lineChart>
      <c:catAx>
        <c:axId val="119966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600" b="1" i="0" u="none" strike="noStrike" baseline="0">
                    <a:solidFill>
                      <a:srgbClr val="000000"/>
                    </a:solidFill>
                    <a:latin typeface="TH SarabunPSK"/>
                    <a:cs typeface="TH SarabunPSK"/>
                  </a:rPr>
                  <a:t>MJ/ห้อง-วัน</a:t>
                </a:r>
              </a:p>
            </c:rich>
          </c:tx>
          <c:layout>
            <c:manualLayout>
              <c:xMode val="edge"/>
              <c:yMode val="edge"/>
              <c:x val="0.13226662456666602"/>
              <c:y val="6.17288883665661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;\-#,##0.0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19966972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596596478071821"/>
          <c:y val="0.48258810932215557"/>
          <c:w val="0.10150389096099832"/>
          <c:h val="0.11940324623601151"/>
        </c:manualLayout>
      </c:layout>
      <c:overlay val="0"/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การใช้พลังงานความร้อน</a:t>
            </a:r>
          </a:p>
        </c:rich>
      </c:tx>
      <c:layout>
        <c:manualLayout>
          <c:xMode val="edge"/>
          <c:yMode val="edge"/>
          <c:x val="0.31209977630196523"/>
          <c:y val="2.015123785202525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'เชื้อเพลิง 66'!$U$6</c:f>
              <c:strCache>
                <c:ptCount val="1"/>
                <c:pt idx="0">
                  <c:v>ปี2566</c:v>
                </c:pt>
              </c:strCache>
            </c:strRef>
          </c:tx>
          <c:invertIfNegative val="0"/>
          <c:cat>
            <c:strRef>
              <c:f>'6.3.3) เชื้อเพลิง 67'!$V$5:$AG$5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'เชื้อเพลิง 66'!$V$6:$AG$6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4-4E92-8E8A-B9FBE9656C60}"/>
            </c:ext>
          </c:extLst>
        </c:ser>
        <c:ser>
          <c:idx val="2"/>
          <c:order val="1"/>
          <c:tx>
            <c:strRef>
              <c:f>'6.3.3) เชื้อเพลิง 67'!$U$6</c:f>
              <c:strCache>
                <c:ptCount val="1"/>
                <c:pt idx="0">
                  <c:v>ปี2567</c:v>
                </c:pt>
              </c:strCache>
            </c:strRef>
          </c:tx>
          <c:invertIfNegative val="0"/>
          <c:val>
            <c:numRef>
              <c:f>'6.3.3) เชื้อเพลิง 67'!$V$6:$AG$6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44-4E92-8E8A-B9FBE9656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667647"/>
        <c:axId val="1"/>
      </c:barChart>
      <c:catAx>
        <c:axId val="11996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9966764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600" b="1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accent5">
              <a:lumMod val="20000"/>
              <a:lumOff val="80000"/>
            </a:schemeClr>
          </a:solidFill>
        </a:ln>
      </c:spPr>
    </c:sideWall>
    <c:backWall>
      <c:thickness val="0"/>
      <c:spPr>
        <a:ln>
          <a:solidFill>
            <a:schemeClr val="accent5">
              <a:lumMod val="20000"/>
              <a:lumOff val="80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0.14545698955012837"/>
          <c:y val="0.10941959431852021"/>
          <c:w val="0.74805853131020061"/>
          <c:h val="0.776786819853323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กราฟพลังงานผลิตไฟฟ้า!$N$5</c:f>
              <c:strCache>
                <c:ptCount val="1"/>
                <c:pt idx="0">
                  <c:v>ปี 2566</c:v>
                </c:pt>
              </c:strCache>
            </c:strRef>
          </c:tx>
          <c:invertIfNegative val="0"/>
          <c:cat>
            <c:strRef>
              <c:f>กราฟพลังงานผลิตไฟฟ้า!$M$6:$M$17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กราฟพลังงานผลิตไฟฟ้า!$N$6:$N$17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2-4597-8980-62177C3F42AA}"/>
            </c:ext>
          </c:extLst>
        </c:ser>
        <c:ser>
          <c:idx val="1"/>
          <c:order val="1"/>
          <c:tx>
            <c:strRef>
              <c:f>กราฟพลังงานผลิตไฟฟ้า!$O$5</c:f>
              <c:strCache>
                <c:ptCount val="1"/>
                <c:pt idx="0">
                  <c:v>ปี 2567</c:v>
                </c:pt>
              </c:strCache>
            </c:strRef>
          </c:tx>
          <c:invertIfNegative val="0"/>
          <c:cat>
            <c:strRef>
              <c:f>กราฟพลังงานผลิตไฟฟ้า!$M$6:$M$17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กราฟพลังงานผลิตไฟฟ้า!$O$6:$O$17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2-4597-8980-62177C3F4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9662655"/>
        <c:axId val="1"/>
        <c:axId val="0"/>
      </c:bar3DChart>
      <c:catAx>
        <c:axId val="1199662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996626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963079615048126"/>
          <c:y val="0.43013708244686683"/>
          <c:w val="7.851873061321879E-2"/>
          <c:h val="0.13150702958787536"/>
        </c:manualLayout>
      </c:layout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42247670219844"/>
          <c:y val="0.15615615615615641"/>
          <c:w val="0.62501688132577515"/>
          <c:h val="0.51759412956262862"/>
        </c:manualLayout>
      </c:layout>
      <c:barChart>
        <c:barDir val="col"/>
        <c:grouping val="clustered"/>
        <c:varyColors val="0"/>
        <c:ser>
          <c:idx val="0"/>
          <c:order val="0"/>
          <c:tx>
            <c:v>ปี 2566</c:v>
          </c:tx>
          <c:invertIfNegative val="0"/>
          <c:cat>
            <c:strRef>
              <c:f>'6.3.5) สัดส่วนไฟฟ้า 67'!$A$7:$A$10</c:f>
              <c:strCache>
                <c:ptCount val="4"/>
                <c:pt idx="0">
                  <c:v>ปรับอากาศแบบรวมศูนย์</c:v>
                </c:pt>
                <c:pt idx="1">
                  <c:v>ปรับอากาศแบบแยกส่วน</c:v>
                </c:pt>
                <c:pt idx="2">
                  <c:v>แสงสว่าง</c:v>
                </c:pt>
                <c:pt idx="3">
                  <c:v>อื่นๆ</c:v>
                </c:pt>
              </c:strCache>
            </c:strRef>
          </c:cat>
          <c:val>
            <c:numRef>
              <c:f>'สัดส่วนไฟฟ้า 66'!$B$7:$B$10</c:f>
              <c:numCache>
                <c:formatCode>#,##0.00_ ;\-#,##0.00\ 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EDD-4DD3-A39B-A90B879153CC}"/>
            </c:ext>
          </c:extLst>
        </c:ser>
        <c:ser>
          <c:idx val="1"/>
          <c:order val="1"/>
          <c:tx>
            <c:v>ปี 2567</c:v>
          </c:tx>
          <c:invertIfNegative val="0"/>
          <c:cat>
            <c:strRef>
              <c:f>'6.3.5) สัดส่วนไฟฟ้า 67'!$A$7:$A$10</c:f>
              <c:strCache>
                <c:ptCount val="4"/>
                <c:pt idx="0">
                  <c:v>ปรับอากาศแบบรวมศูนย์</c:v>
                </c:pt>
                <c:pt idx="1">
                  <c:v>ปรับอากาศแบบแยกส่วน</c:v>
                </c:pt>
                <c:pt idx="2">
                  <c:v>แสงสว่าง</c:v>
                </c:pt>
                <c:pt idx="3">
                  <c:v>อื่นๆ</c:v>
                </c:pt>
              </c:strCache>
            </c:strRef>
          </c:cat>
          <c:val>
            <c:numRef>
              <c:f>'6.3.5) สัดส่วนไฟฟ้า 67'!$B$7:$B$10</c:f>
              <c:numCache>
                <c:formatCode>#,##0.00_ ;\-#,##0.00\ 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EDD-4DD3-A39B-A90B87915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658495"/>
        <c:axId val="1"/>
      </c:barChart>
      <c:catAx>
        <c:axId val="1199658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</c:majorGridlines>
        <c:numFmt formatCode="#,##0.00_ ;\-#,##0.0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9965849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854634161720771"/>
          <c:y val="0.4160848776078217"/>
          <c:w val="7.9460247649223992E-2"/>
          <c:h val="0.16783246505063004"/>
        </c:manualLayout>
      </c:layout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7464471269144"/>
          <c:y val="0.22661396574440051"/>
          <c:w val="0.56166185377169564"/>
          <c:h val="0.60220887408836765"/>
        </c:manualLayout>
      </c:layout>
      <c:barChart>
        <c:barDir val="col"/>
        <c:grouping val="clustered"/>
        <c:varyColors val="0"/>
        <c:ser>
          <c:idx val="0"/>
          <c:order val="0"/>
          <c:tx>
            <c:v>ปี 2566</c:v>
          </c:tx>
          <c:invertIfNegative val="0"/>
          <c:cat>
            <c:strRef>
              <c:f>'6.3.6) สัดส่วนเชื้อเพลิง 67'!$A$7:$A$12</c:f>
              <c:strCache>
                <c:ptCount val="2"/>
                <c:pt idx="0">
                  <c:v>หม้อไอน้ำ</c:v>
                </c:pt>
                <c:pt idx="1">
                  <c:v>หม้อต้มน้ำมันร้อน</c:v>
                </c:pt>
              </c:strCache>
            </c:strRef>
          </c:cat>
          <c:val>
            <c:numRef>
              <c:f>'สัดส่วนเชื้อเพลิง 66'!$D$7:$D$12</c:f>
              <c:numCache>
                <c:formatCode>_(* #,##0.00_);_(* \(#,##0.00\);_(*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243-4258-9C2C-F3B89749110F}"/>
            </c:ext>
          </c:extLst>
        </c:ser>
        <c:ser>
          <c:idx val="1"/>
          <c:order val="1"/>
          <c:tx>
            <c:v>ปี 2567</c:v>
          </c:tx>
          <c:invertIfNegative val="0"/>
          <c:cat>
            <c:strRef>
              <c:f>'6.3.6) สัดส่วนเชื้อเพลิง 67'!$A$7:$A$12</c:f>
              <c:strCache>
                <c:ptCount val="2"/>
                <c:pt idx="0">
                  <c:v>หม้อไอน้ำ</c:v>
                </c:pt>
                <c:pt idx="1">
                  <c:v>หม้อต้มน้ำมันร้อน</c:v>
                </c:pt>
              </c:strCache>
            </c:strRef>
          </c:cat>
          <c:val>
            <c:numRef>
              <c:f>'6.3.6) สัดส่วนเชื้อเพลิง 67'!$D$7:$D$12</c:f>
              <c:numCache>
                <c:formatCode>_(* #,##0.00_);_(* \(#,##0.00\);_(*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5243-4258-9C2C-F3B897491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658911"/>
        <c:axId val="1"/>
      </c:barChart>
      <c:catAx>
        <c:axId val="1199658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9965891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715500745055266"/>
          <c:y val="0.39830521184851897"/>
          <c:w val="8.0669870604074045E-2"/>
          <c:h val="0.20338995125609294"/>
        </c:manualLayout>
      </c:layout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20" b="1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กราฟสัดส่วนการใช้พลังงาน!$P$3</c:f>
              <c:strCache>
                <c:ptCount val="1"/>
                <c:pt idx="0">
                  <c:v>ปี 2566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9-4777-A0A6-4CBBDAC4E5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39-4777-A0A6-4CBBDAC4E5E8}"/>
              </c:ext>
            </c:extLst>
          </c:dPt>
          <c:dLbls>
            <c:dLbl>
              <c:idx val="0"/>
              <c:layout>
                <c:manualLayout>
                  <c:x val="-4.3638772282802191E-2"/>
                  <c:y val="-0.290425240054869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39-4777-A0A6-4CBBDAC4E5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กราฟสัดส่วนการใช้พลังงาน!$O$4:$O$5</c:f>
              <c:strCache>
                <c:ptCount val="2"/>
                <c:pt idx="0">
                  <c:v>ไฟฟ้า (MJ)</c:v>
                </c:pt>
                <c:pt idx="1">
                  <c:v>ความร้อน (MJ)</c:v>
                </c:pt>
              </c:strCache>
            </c:strRef>
          </c:cat>
          <c:val>
            <c:numRef>
              <c:f>กราฟสัดส่วนการใช้พลังงาน!$P$4:$P$5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39-4777-A0A6-4CBBDAC4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20" b="1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กราฟสัดส่วนการใช้พลังงาน!$R$3</c:f>
              <c:strCache>
                <c:ptCount val="1"/>
                <c:pt idx="0">
                  <c:v>ปี 2567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F-4F36-B7C8-4E84A24CA4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F-4F36-B7C8-4E84A24CA4A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กราฟสัดส่วนการใช้พลังงาน!$Q$4:$Q$5</c:f>
              <c:strCache>
                <c:ptCount val="2"/>
                <c:pt idx="0">
                  <c:v>ไฟฟ้า (MJ)</c:v>
                </c:pt>
                <c:pt idx="1">
                  <c:v>ความร้อน (MJ)</c:v>
                </c:pt>
              </c:strCache>
            </c:strRef>
          </c:cat>
          <c:val>
            <c:numRef>
              <c:f>กราฟสัดส่วนการใช้พลังงาน!$R$4:$R$5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1F-4F36-B7C8-4E84A24CA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ดัชนีการใช้พลังงานในรอบปี 2566 และปี 2567</a:t>
            </a:r>
          </a:p>
        </c:rich>
      </c:tx>
      <c:layout>
        <c:manualLayout>
          <c:xMode val="edge"/>
          <c:yMode val="edge"/>
          <c:x val="0.31727072297780962"/>
          <c:y val="2.94367668327173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3898156347477"/>
          <c:y val="0.12841378260168704"/>
          <c:w val="0.72463872866955459"/>
          <c:h val="0.65607023233321216"/>
        </c:manualLayout>
      </c:layout>
      <c:lineChart>
        <c:grouping val="standard"/>
        <c:varyColors val="0"/>
        <c:ser>
          <c:idx val="0"/>
          <c:order val="0"/>
          <c:tx>
            <c:v>ปี2566</c:v>
          </c:tx>
          <c:cat>
            <c:strRef>
              <c:f>'[5]SEC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(ทุกกรณี) (2)'!$F$9:$F$20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5-4EC9-9C4B-345AE090EE79}"/>
            </c:ext>
          </c:extLst>
        </c:ser>
        <c:ser>
          <c:idx val="4"/>
          <c:order val="1"/>
          <c:tx>
            <c:v>ปี2567</c:v>
          </c:tx>
          <c:cat>
            <c:strRef>
              <c:f>'[5]SEC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(ทุกกรณี) (2)'!$O$9:$O$20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5-4EC9-9C4B-345AE090E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654751"/>
        <c:axId val="1"/>
      </c:lineChart>
      <c:catAx>
        <c:axId val="1199654751"/>
        <c:scaling>
          <c:orientation val="minMax"/>
        </c:scaling>
        <c:delete val="0"/>
        <c:axPos val="b"/>
        <c:majorGridlines>
          <c:spPr>
            <a:ln cmpd="dbl"/>
          </c:spPr>
        </c:majorGridlines>
        <c:min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600" b="1" i="0" u="none" strike="noStrike" baseline="0">
                    <a:solidFill>
                      <a:srgbClr val="000000"/>
                    </a:solidFill>
                    <a:latin typeface="TH SarabunPSK"/>
                    <a:cs typeface="TH SarabunPSK"/>
                  </a:rPr>
                  <a:t>MJ/ตารางเมตร</a:t>
                </a:r>
              </a:p>
            </c:rich>
          </c:tx>
          <c:layout>
            <c:manualLayout>
              <c:xMode val="edge"/>
              <c:yMode val="edge"/>
              <c:x val="8.7507897876401813E-2"/>
              <c:y val="2.7219722534683168E-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199654751"/>
        <c:crosses val="autoZero"/>
        <c:crossBetween val="between"/>
      </c:valAx>
      <c:spPr>
        <a:ln w="3175"/>
      </c:spPr>
    </c:plotArea>
    <c:legend>
      <c:legendPos val="r"/>
      <c:layout>
        <c:manualLayout>
          <c:xMode val="edge"/>
          <c:yMode val="edge"/>
          <c:x val="0.89575859381213707"/>
          <c:y val="0.48081900476726125"/>
          <c:w val="9.3333460590153461E-2"/>
          <c:h val="0.1227623332797686"/>
        </c:manualLayout>
      </c:layout>
      <c:overlay val="0"/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ดัชนีการใช้พลังงานในรอบปี 2566 และปี 2567</a:t>
            </a:r>
          </a:p>
        </c:rich>
      </c:tx>
      <c:layout>
        <c:manualLayout>
          <c:xMode val="edge"/>
          <c:yMode val="edge"/>
          <c:x val="0.28838321499738823"/>
          <c:y val="2.6072994072671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3898156347488"/>
          <c:y val="0.12841378260168704"/>
          <c:w val="0.72463872866955492"/>
          <c:h val="0.65607023233321282"/>
        </c:manualLayout>
      </c:layout>
      <c:lineChart>
        <c:grouping val="standard"/>
        <c:varyColors val="0"/>
        <c:ser>
          <c:idx val="0"/>
          <c:order val="0"/>
          <c:tx>
            <c:v>ปี 2566</c:v>
          </c:tx>
          <c:cat>
            <c:strRef>
              <c:f>'[5]SEC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 (โรงพยาบาล) (2)'!$F$8:$F$19</c:f>
              <c:numCache>
                <c:formatCode>#,##0.00_ ;\-#,##0.00\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6F-4577-B748-5C84027CCC0E}"/>
            </c:ext>
          </c:extLst>
        </c:ser>
        <c:ser>
          <c:idx val="4"/>
          <c:order val="1"/>
          <c:tx>
            <c:v>ปี 2567</c:v>
          </c:tx>
          <c:cat>
            <c:strRef>
              <c:f>'[5]SEC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 (โรงพยาบาล) (2)'!$O$8:$O$19</c:f>
              <c:numCache>
                <c:formatCode>#,##0.00_ ;\-#,##0.00\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F-4577-B748-5C84027CC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642271"/>
        <c:axId val="1"/>
      </c:lineChart>
      <c:catAx>
        <c:axId val="1199642271"/>
        <c:scaling>
          <c:orientation val="minMax"/>
        </c:scaling>
        <c:delete val="0"/>
        <c:axPos val="b"/>
        <c:majorGridlines>
          <c:spPr>
            <a:ln cmpd="dbl"/>
          </c:spPr>
        </c:majorGridlines>
        <c:min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600" b="1" i="0" u="none" strike="noStrike" baseline="0">
                    <a:solidFill>
                      <a:srgbClr val="000000"/>
                    </a:solidFill>
                    <a:latin typeface="TH SarabunPSK"/>
                    <a:cs typeface="TH SarabunPSK"/>
                  </a:rPr>
                  <a:t>MJ/เตียง-วัน</a:t>
                </a:r>
              </a:p>
            </c:rich>
          </c:tx>
          <c:layout>
            <c:manualLayout>
              <c:xMode val="edge"/>
              <c:yMode val="edge"/>
              <c:x val="8.1053738061612077E-2"/>
              <c:y val="3.399373032335152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;\-#,##0.0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199642271"/>
        <c:crosses val="autoZero"/>
        <c:crossBetween val="between"/>
      </c:valAx>
      <c:spPr>
        <a:ln w="3175"/>
      </c:spPr>
    </c:plotArea>
    <c:legend>
      <c:legendPos val="r"/>
      <c:layout>
        <c:manualLayout>
          <c:xMode val="edge"/>
          <c:yMode val="edge"/>
          <c:x val="0.89091012272114622"/>
          <c:y val="0.48081895133952246"/>
          <c:w val="8.1185810004707593E-2"/>
          <c:h val="9.2503641648374546E-2"/>
        </c:manualLayout>
      </c:layout>
      <c:overlay val="0"/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7</xdr:row>
      <xdr:rowOff>323850</xdr:rowOff>
    </xdr:from>
    <xdr:to>
      <xdr:col>7</xdr:col>
      <xdr:colOff>1162045</xdr:colOff>
      <xdr:row>18</xdr:row>
      <xdr:rowOff>150545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1525" y="2714625"/>
          <a:ext cx="4962520" cy="2607968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th-TH"/>
            <a:t>ร</a:t>
          </a:r>
        </a:p>
      </xdr:txBody>
    </xdr:sp>
    <xdr:clientData/>
  </xdr:twoCellAnchor>
  <xdr:twoCellAnchor>
    <xdr:from>
      <xdr:col>3</xdr:col>
      <xdr:colOff>400050</xdr:colOff>
      <xdr:row>11</xdr:row>
      <xdr:rowOff>123825</xdr:rowOff>
    </xdr:from>
    <xdr:to>
      <xdr:col>6</xdr:col>
      <xdr:colOff>619125</xdr:colOff>
      <xdr:row>14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152650" y="3581400"/>
          <a:ext cx="2305050" cy="762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3200" b="1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ภาพถ่ายอาคาร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6</xdr:row>
      <xdr:rowOff>200025</xdr:rowOff>
    </xdr:from>
    <xdr:to>
      <xdr:col>20</xdr:col>
      <xdr:colOff>47625</xdr:colOff>
      <xdr:row>9</xdr:row>
      <xdr:rowOff>247650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1410950" y="1800225"/>
          <a:ext cx="1323975" cy="847725"/>
        </a:xfrm>
        <a:prstGeom prst="wedgeRectCallout">
          <a:avLst>
            <a:gd name="adj1" fmla="val -105725"/>
            <a:gd name="adj2" fmla="val -379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กรณีเชื้อเพลิงที่ใช้กับเครื่องกำเนิดไฟฟ้าไม่ต้องระบุในหน้านี้</a:t>
          </a:r>
        </a:p>
      </xdr:txBody>
    </xdr:sp>
    <xdr:clientData/>
  </xdr:twoCellAnchor>
  <xdr:twoCellAnchor>
    <xdr:from>
      <xdr:col>8</xdr:col>
      <xdr:colOff>209550</xdr:colOff>
      <xdr:row>27</xdr:row>
      <xdr:rowOff>161925</xdr:rowOff>
    </xdr:from>
    <xdr:to>
      <xdr:col>11</xdr:col>
      <xdr:colOff>342900</xdr:colOff>
      <xdr:row>31</xdr:row>
      <xdr:rowOff>247650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5076825" y="7477125"/>
          <a:ext cx="1905000" cy="1114425"/>
        </a:xfrm>
        <a:prstGeom prst="wedgeRectCallout">
          <a:avLst>
            <a:gd name="adj1" fmla="val -136833"/>
            <a:gd name="adj2" fmla="val -527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lang="th-TH" sz="1100"/>
            <a:t>กรณีไม่มีเอกสารอ้างอิงค่าความร้อนจากผู้จำหน่ายให้ใช้ค่าความร้อนเฉลี่ยจากที่กำหนดให้ </a:t>
          </a:r>
          <a:r>
            <a:rPr lang="th-TH" sz="1100" baseline="0"/>
            <a:t> </a:t>
          </a:r>
          <a:endParaRPr lang="th-TH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</xdr:row>
          <xdr:rowOff>9525</xdr:rowOff>
        </xdr:from>
        <xdr:to>
          <xdr:col>1</xdr:col>
          <xdr:colOff>457200</xdr:colOff>
          <xdr:row>1</xdr:row>
          <xdr:rowOff>247650</xdr:rowOff>
        </xdr:to>
        <xdr:sp macro="" textlink="">
          <xdr:nvSpPr>
            <xdr:cNvPr id="71681" name="Check Box 1" hidden="1">
              <a:extLst>
                <a:ext uri="{63B3BB69-23CF-44E3-9099-C40C66FF867C}">
                  <a14:compatExt spid="_x0000_s71681"/>
                </a:ext>
                <a:ext uri="{FF2B5EF4-FFF2-40B4-BE49-F238E27FC236}">
                  <a16:creationId xmlns:a16="http://schemas.microsoft.com/office/drawing/2014/main" id="{00000000-0008-0000-1100-00000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</xdr:row>
          <xdr:rowOff>0</xdr:rowOff>
        </xdr:from>
        <xdr:to>
          <xdr:col>5</xdr:col>
          <xdr:colOff>9525</xdr:colOff>
          <xdr:row>1</xdr:row>
          <xdr:rowOff>238125</xdr:rowOff>
        </xdr:to>
        <xdr:sp macro="" textlink="">
          <xdr:nvSpPr>
            <xdr:cNvPr id="71687" name="Check Box 7" hidden="1">
              <a:extLst>
                <a:ext uri="{63B3BB69-23CF-44E3-9099-C40C66FF867C}">
                  <a14:compatExt spid="_x0000_s71687"/>
                </a:ext>
                <a:ext uri="{FF2B5EF4-FFF2-40B4-BE49-F238E27FC236}">
                  <a16:creationId xmlns:a16="http://schemas.microsoft.com/office/drawing/2014/main" id="{00000000-0008-0000-1100-000007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552450</xdr:colOff>
      <xdr:row>6</xdr:row>
      <xdr:rowOff>209550</xdr:rowOff>
    </xdr:from>
    <xdr:to>
      <xdr:col>13</xdr:col>
      <xdr:colOff>352425</xdr:colOff>
      <xdr:row>9</xdr:row>
      <xdr:rowOff>190500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9972675" y="1762125"/>
          <a:ext cx="1857375" cy="800100"/>
        </a:xfrm>
        <a:prstGeom prst="wedgeRectCallout">
          <a:avLst>
            <a:gd name="adj1" fmla="val -78269"/>
            <a:gd name="adj2" fmla="val 410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ควรแนบใบอนุญาตผลิตพลังงานควบคุมมาด้วย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24</xdr:row>
      <xdr:rowOff>0</xdr:rowOff>
    </xdr:from>
    <xdr:to>
      <xdr:col>9</xdr:col>
      <xdr:colOff>0</xdr:colOff>
      <xdr:row>24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1943100" y="6238875"/>
          <a:ext cx="4176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22</xdr:row>
      <xdr:rowOff>219075</xdr:rowOff>
    </xdr:from>
    <xdr:to>
      <xdr:col>9</xdr:col>
      <xdr:colOff>0</xdr:colOff>
      <xdr:row>22</xdr:row>
      <xdr:rowOff>219075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CxnSpPr/>
      </xdr:nvCxnSpPr>
      <xdr:spPr>
        <a:xfrm>
          <a:off x="1962150" y="5734050"/>
          <a:ext cx="392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23</xdr:row>
      <xdr:rowOff>9525</xdr:rowOff>
    </xdr:from>
    <xdr:to>
      <xdr:col>9</xdr:col>
      <xdr:colOff>0</xdr:colOff>
      <xdr:row>23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/>
      </xdr:nvCxnSpPr>
      <xdr:spPr>
        <a:xfrm>
          <a:off x="1952625" y="5657850"/>
          <a:ext cx="414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3</xdr:row>
      <xdr:rowOff>219075</xdr:rowOff>
    </xdr:from>
    <xdr:to>
      <xdr:col>3</xdr:col>
      <xdr:colOff>1247775</xdr:colOff>
      <xdr:row>11</xdr:row>
      <xdr:rowOff>238125</xdr:rowOff>
    </xdr:to>
    <xdr:pic>
      <xdr:nvPicPr>
        <xdr:cNvPr id="2733883" name="Picture 237">
          <a:extLst>
            <a:ext uri="{FF2B5EF4-FFF2-40B4-BE49-F238E27FC236}">
              <a16:creationId xmlns:a16="http://schemas.microsoft.com/office/drawing/2014/main" id="{00000000-0008-0000-1700-00003BB72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19175"/>
          <a:ext cx="56578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1167324</xdr:colOff>
      <xdr:row>5</xdr:row>
      <xdr:rowOff>104775</xdr:rowOff>
    </xdr:from>
    <xdr:to>
      <xdr:col>3</xdr:col>
      <xdr:colOff>696100</xdr:colOff>
      <xdr:row>8</xdr:row>
      <xdr:rowOff>173018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1167324" y="1647825"/>
          <a:ext cx="4281751" cy="992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700"/>
            </a:lnSpc>
          </a:pPr>
          <a:r>
            <a:rPr lang="th-TH" sz="1600" b="1">
              <a:ln>
                <a:noFill/>
              </a:ln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(ใส่กราฟแสดงข้อมูลเปรียบเทียบข้อมูลการใช้พลังงานหรือดัชนีการใช้พลังงานเทียบกับค่าเป้าหมายภายในอาคารหรือเปรียบเทียบข้อมูล (ถ้ามี))</a:t>
          </a:r>
          <a:br>
            <a:rPr lang="th-TH" sz="1600" b="1">
              <a:ln>
                <a:noFill/>
              </a:ln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</a:br>
          <a:endParaRPr lang="th-TH" sz="1600" b="1">
            <a:ln>
              <a:noFill/>
            </a:ln>
            <a:solidFill>
              <a:srgbClr val="FF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7</xdr:row>
          <xdr:rowOff>19050</xdr:rowOff>
        </xdr:from>
        <xdr:to>
          <xdr:col>0</xdr:col>
          <xdr:colOff>695325</xdr:colOff>
          <xdr:row>7</xdr:row>
          <xdr:rowOff>257175</xdr:rowOff>
        </xdr:to>
        <xdr:sp macro="" textlink="">
          <xdr:nvSpPr>
            <xdr:cNvPr id="4162561" name="Check Box 1" hidden="1">
              <a:extLst>
                <a:ext uri="{63B3BB69-23CF-44E3-9099-C40C66FF867C}">
                  <a14:compatExt spid="_x0000_s4162561"/>
                </a:ext>
                <a:ext uri="{FF2B5EF4-FFF2-40B4-BE49-F238E27FC236}">
                  <a16:creationId xmlns:a16="http://schemas.microsoft.com/office/drawing/2014/main" id="{00000000-0008-0000-1C00-000001843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8</xdr:row>
          <xdr:rowOff>0</xdr:rowOff>
        </xdr:from>
        <xdr:to>
          <xdr:col>0</xdr:col>
          <xdr:colOff>695325</xdr:colOff>
          <xdr:row>8</xdr:row>
          <xdr:rowOff>238125</xdr:rowOff>
        </xdr:to>
        <xdr:sp macro="" textlink="">
          <xdr:nvSpPr>
            <xdr:cNvPr id="4162564" name="Check Box 4" hidden="1">
              <a:extLst>
                <a:ext uri="{63B3BB69-23CF-44E3-9099-C40C66FF867C}">
                  <a14:compatExt spid="_x0000_s4162564"/>
                </a:ext>
                <a:ext uri="{FF2B5EF4-FFF2-40B4-BE49-F238E27FC236}">
                  <a16:creationId xmlns:a16="http://schemas.microsoft.com/office/drawing/2014/main" id="{00000000-0008-0000-1C00-000004843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9</xdr:row>
          <xdr:rowOff>0</xdr:rowOff>
        </xdr:from>
        <xdr:to>
          <xdr:col>0</xdr:col>
          <xdr:colOff>695325</xdr:colOff>
          <xdr:row>9</xdr:row>
          <xdr:rowOff>238125</xdr:rowOff>
        </xdr:to>
        <xdr:sp macro="" textlink="">
          <xdr:nvSpPr>
            <xdr:cNvPr id="4162565" name="Check Box 5" hidden="1">
              <a:extLst>
                <a:ext uri="{63B3BB69-23CF-44E3-9099-C40C66FF867C}">
                  <a14:compatExt spid="_x0000_s4162565"/>
                </a:ext>
                <a:ext uri="{FF2B5EF4-FFF2-40B4-BE49-F238E27FC236}">
                  <a16:creationId xmlns:a16="http://schemas.microsoft.com/office/drawing/2014/main" id="{00000000-0008-0000-1C00-000005843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10</xdr:row>
          <xdr:rowOff>0</xdr:rowOff>
        </xdr:from>
        <xdr:to>
          <xdr:col>0</xdr:col>
          <xdr:colOff>695325</xdr:colOff>
          <xdr:row>10</xdr:row>
          <xdr:rowOff>238125</xdr:rowOff>
        </xdr:to>
        <xdr:sp macro="" textlink="">
          <xdr:nvSpPr>
            <xdr:cNvPr id="4162566" name="Check Box 6" hidden="1">
              <a:extLst>
                <a:ext uri="{63B3BB69-23CF-44E3-9099-C40C66FF867C}">
                  <a14:compatExt spid="_x0000_s4162566"/>
                </a:ext>
                <a:ext uri="{FF2B5EF4-FFF2-40B4-BE49-F238E27FC236}">
                  <a16:creationId xmlns:a16="http://schemas.microsoft.com/office/drawing/2014/main" id="{00000000-0008-0000-1C00-000006843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4</xdr:row>
          <xdr:rowOff>19050</xdr:rowOff>
        </xdr:from>
        <xdr:to>
          <xdr:col>1</xdr:col>
          <xdr:colOff>657225</xdr:colOff>
          <xdr:row>5</xdr:row>
          <xdr:rowOff>0</xdr:rowOff>
        </xdr:to>
        <xdr:sp macro="" textlink="">
          <xdr:nvSpPr>
            <xdr:cNvPr id="91152" name="Check Box 16" hidden="1">
              <a:extLst>
                <a:ext uri="{63B3BB69-23CF-44E3-9099-C40C66FF867C}">
                  <a14:compatExt spid="_x0000_s91152"/>
                </a:ext>
                <a:ext uri="{FF2B5EF4-FFF2-40B4-BE49-F238E27FC236}">
                  <a16:creationId xmlns:a16="http://schemas.microsoft.com/office/drawing/2014/main" id="{00000000-0008-0000-2D00-000010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4</xdr:row>
          <xdr:rowOff>38100</xdr:rowOff>
        </xdr:from>
        <xdr:to>
          <xdr:col>4</xdr:col>
          <xdr:colOff>685800</xdr:colOff>
          <xdr:row>5</xdr:row>
          <xdr:rowOff>38100</xdr:rowOff>
        </xdr:to>
        <xdr:sp macro="" textlink="">
          <xdr:nvSpPr>
            <xdr:cNvPr id="91153" name="Check Box 17" hidden="1">
              <a:extLst>
                <a:ext uri="{63B3BB69-23CF-44E3-9099-C40C66FF867C}">
                  <a14:compatExt spid="_x0000_s91153"/>
                </a:ext>
                <a:ext uri="{FF2B5EF4-FFF2-40B4-BE49-F238E27FC236}">
                  <a16:creationId xmlns:a16="http://schemas.microsoft.com/office/drawing/2014/main" id="{00000000-0008-0000-2D00-00001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6</xdr:row>
          <xdr:rowOff>38100</xdr:rowOff>
        </xdr:from>
        <xdr:to>
          <xdr:col>4</xdr:col>
          <xdr:colOff>685800</xdr:colOff>
          <xdr:row>7</xdr:row>
          <xdr:rowOff>38100</xdr:rowOff>
        </xdr:to>
        <xdr:sp macro="" textlink="">
          <xdr:nvSpPr>
            <xdr:cNvPr id="91154" name="Check Box 18" hidden="1">
              <a:extLst>
                <a:ext uri="{63B3BB69-23CF-44E3-9099-C40C66FF867C}">
                  <a14:compatExt spid="_x0000_s91154"/>
                </a:ext>
                <a:ext uri="{FF2B5EF4-FFF2-40B4-BE49-F238E27FC236}">
                  <a16:creationId xmlns:a16="http://schemas.microsoft.com/office/drawing/2014/main" id="{00000000-0008-0000-2D00-00001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6</xdr:row>
          <xdr:rowOff>47625</xdr:rowOff>
        </xdr:from>
        <xdr:to>
          <xdr:col>1</xdr:col>
          <xdr:colOff>657225</xdr:colOff>
          <xdr:row>7</xdr:row>
          <xdr:rowOff>38100</xdr:rowOff>
        </xdr:to>
        <xdr:sp macro="" textlink="">
          <xdr:nvSpPr>
            <xdr:cNvPr id="91155" name="Check Box 19" hidden="1">
              <a:extLst>
                <a:ext uri="{63B3BB69-23CF-44E3-9099-C40C66FF867C}">
                  <a14:compatExt spid="_x0000_s91155"/>
                </a:ext>
                <a:ext uri="{FF2B5EF4-FFF2-40B4-BE49-F238E27FC236}">
                  <a16:creationId xmlns:a16="http://schemas.microsoft.com/office/drawing/2014/main" id="{00000000-0008-0000-2D00-00001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10</xdr:row>
          <xdr:rowOff>238125</xdr:rowOff>
        </xdr:from>
        <xdr:to>
          <xdr:col>1</xdr:col>
          <xdr:colOff>666750</xdr:colOff>
          <xdr:row>11</xdr:row>
          <xdr:rowOff>228600</xdr:rowOff>
        </xdr:to>
        <xdr:sp macro="" textlink="">
          <xdr:nvSpPr>
            <xdr:cNvPr id="91156" name="Check Box 20" hidden="1">
              <a:extLst>
                <a:ext uri="{63B3BB69-23CF-44E3-9099-C40C66FF867C}">
                  <a14:compatExt spid="_x0000_s91156"/>
                </a:ext>
                <a:ext uri="{FF2B5EF4-FFF2-40B4-BE49-F238E27FC236}">
                  <a16:creationId xmlns:a16="http://schemas.microsoft.com/office/drawing/2014/main" id="{00000000-0008-0000-2D00-000014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8</xdr:row>
          <xdr:rowOff>47625</xdr:rowOff>
        </xdr:from>
        <xdr:to>
          <xdr:col>1</xdr:col>
          <xdr:colOff>657225</xdr:colOff>
          <xdr:row>9</xdr:row>
          <xdr:rowOff>38100</xdr:rowOff>
        </xdr:to>
        <xdr:sp macro="" textlink="">
          <xdr:nvSpPr>
            <xdr:cNvPr id="91157" name="Check Box 21" hidden="1">
              <a:extLst>
                <a:ext uri="{63B3BB69-23CF-44E3-9099-C40C66FF867C}">
                  <a14:compatExt spid="_x0000_s91157"/>
                </a:ext>
                <a:ext uri="{FF2B5EF4-FFF2-40B4-BE49-F238E27FC236}">
                  <a16:creationId xmlns:a16="http://schemas.microsoft.com/office/drawing/2014/main" id="{00000000-0008-0000-2D00-000015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8</xdr:row>
          <xdr:rowOff>38100</xdr:rowOff>
        </xdr:from>
        <xdr:to>
          <xdr:col>4</xdr:col>
          <xdr:colOff>685800</xdr:colOff>
          <xdr:row>9</xdr:row>
          <xdr:rowOff>38100</xdr:rowOff>
        </xdr:to>
        <xdr:sp macro="" textlink="">
          <xdr:nvSpPr>
            <xdr:cNvPr id="91158" name="Check Box 22" hidden="1">
              <a:extLst>
                <a:ext uri="{63B3BB69-23CF-44E3-9099-C40C66FF867C}">
                  <a14:compatExt spid="_x0000_s91158"/>
                </a:ext>
                <a:ext uri="{FF2B5EF4-FFF2-40B4-BE49-F238E27FC236}">
                  <a16:creationId xmlns:a16="http://schemas.microsoft.com/office/drawing/2014/main" id="{00000000-0008-0000-2D00-000016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0</xdr:colOff>
      <xdr:row>17</xdr:row>
      <xdr:rowOff>200025</xdr:rowOff>
    </xdr:from>
    <xdr:to>
      <xdr:col>11</xdr:col>
      <xdr:colOff>514350</xdr:colOff>
      <xdr:row>21</xdr:row>
      <xdr:rowOff>114300</xdr:rowOff>
    </xdr:to>
    <xdr:sp macro="" textlink="">
      <xdr:nvSpPr>
        <xdr:cNvPr id="10" name="Rectangular Callout 9">
          <a:extLst>
            <a:ext uri="{FF2B5EF4-FFF2-40B4-BE49-F238E27FC236}">
              <a16:creationId xmlns:a16="http://schemas.microsoft.com/office/drawing/2014/main" id="{00000000-0008-0000-2D00-00000A000000}"/>
            </a:ext>
          </a:extLst>
        </xdr:cNvPr>
        <xdr:cNvSpPr/>
      </xdr:nvSpPr>
      <xdr:spPr>
        <a:xfrm>
          <a:off x="6972300" y="4981575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6</xdr:row>
      <xdr:rowOff>257175</xdr:rowOff>
    </xdr:from>
    <xdr:to>
      <xdr:col>11</xdr:col>
      <xdr:colOff>495300</xdr:colOff>
      <xdr:row>10</xdr:row>
      <xdr:rowOff>295275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/>
      </xdr:nvSpPr>
      <xdr:spPr>
        <a:xfrm>
          <a:off x="6953250" y="1905000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</xdr:row>
          <xdr:rowOff>0</xdr:rowOff>
        </xdr:from>
        <xdr:to>
          <xdr:col>2</xdr:col>
          <xdr:colOff>352425</xdr:colOff>
          <xdr:row>11</xdr:row>
          <xdr:rowOff>0</xdr:rowOff>
        </xdr:to>
        <xdr:sp macro="" textlink="">
          <xdr:nvSpPr>
            <xdr:cNvPr id="67585" name="Check Box 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2F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0</xdr:rowOff>
        </xdr:from>
        <xdr:to>
          <xdr:col>2</xdr:col>
          <xdr:colOff>352425</xdr:colOff>
          <xdr:row>12</xdr:row>
          <xdr:rowOff>0</xdr:rowOff>
        </xdr:to>
        <xdr:sp macro="" textlink="">
          <xdr:nvSpPr>
            <xdr:cNvPr id="67586" name="Check Box 2" hidden="1">
              <a:extLst>
                <a:ext uri="{63B3BB69-23CF-44E3-9099-C40C66FF867C}">
                  <a14:compatExt spid="_x0000_s67586"/>
                </a:ext>
                <a:ext uri="{FF2B5EF4-FFF2-40B4-BE49-F238E27FC236}">
                  <a16:creationId xmlns:a16="http://schemas.microsoft.com/office/drawing/2014/main" id="{00000000-0008-0000-2F00-00000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0</xdr:rowOff>
        </xdr:from>
        <xdr:to>
          <xdr:col>2</xdr:col>
          <xdr:colOff>352425</xdr:colOff>
          <xdr:row>15</xdr:row>
          <xdr:rowOff>0</xdr:rowOff>
        </xdr:to>
        <xdr:sp macro="" textlink="">
          <xdr:nvSpPr>
            <xdr:cNvPr id="67587" name="Check Box 3" hidden="1">
              <a:extLst>
                <a:ext uri="{63B3BB69-23CF-44E3-9099-C40C66FF867C}">
                  <a14:compatExt spid="_x0000_s67587"/>
                </a:ext>
                <a:ext uri="{FF2B5EF4-FFF2-40B4-BE49-F238E27FC236}">
                  <a16:creationId xmlns:a16="http://schemas.microsoft.com/office/drawing/2014/main" id="{00000000-0008-0000-2F00-00000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18</xdr:row>
          <xdr:rowOff>0</xdr:rowOff>
        </xdr:from>
        <xdr:to>
          <xdr:col>2</xdr:col>
          <xdr:colOff>352425</xdr:colOff>
          <xdr:row>19</xdr:row>
          <xdr:rowOff>0</xdr:rowOff>
        </xdr:to>
        <xdr:sp macro="" textlink="">
          <xdr:nvSpPr>
            <xdr:cNvPr id="67594" name="Check Box 10" hidden="1">
              <a:extLst>
                <a:ext uri="{63B3BB69-23CF-44E3-9099-C40C66FF867C}">
                  <a14:compatExt spid="_x0000_s67594"/>
                </a:ext>
                <a:ext uri="{FF2B5EF4-FFF2-40B4-BE49-F238E27FC236}">
                  <a16:creationId xmlns:a16="http://schemas.microsoft.com/office/drawing/2014/main" id="{00000000-0008-0000-2F00-00000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19</xdr:row>
          <xdr:rowOff>0</xdr:rowOff>
        </xdr:from>
        <xdr:to>
          <xdr:col>2</xdr:col>
          <xdr:colOff>352425</xdr:colOff>
          <xdr:row>20</xdr:row>
          <xdr:rowOff>0</xdr:rowOff>
        </xdr:to>
        <xdr:sp macro="" textlink="">
          <xdr:nvSpPr>
            <xdr:cNvPr id="67595" name="Check Box 11" hidden="1">
              <a:extLst>
                <a:ext uri="{63B3BB69-23CF-44E3-9099-C40C66FF867C}">
                  <a14:compatExt spid="_x0000_s67595"/>
                </a:ext>
                <a:ext uri="{FF2B5EF4-FFF2-40B4-BE49-F238E27FC236}">
                  <a16:creationId xmlns:a16="http://schemas.microsoft.com/office/drawing/2014/main" id="{00000000-0008-0000-2F00-00000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22</xdr:row>
          <xdr:rowOff>0</xdr:rowOff>
        </xdr:from>
        <xdr:to>
          <xdr:col>2</xdr:col>
          <xdr:colOff>352425</xdr:colOff>
          <xdr:row>23</xdr:row>
          <xdr:rowOff>0</xdr:rowOff>
        </xdr:to>
        <xdr:sp macro="" textlink="">
          <xdr:nvSpPr>
            <xdr:cNvPr id="67596" name="Check Box 12" hidden="1">
              <a:extLst>
                <a:ext uri="{63B3BB69-23CF-44E3-9099-C40C66FF867C}">
                  <a14:compatExt spid="_x0000_s67596"/>
                </a:ext>
                <a:ext uri="{FF2B5EF4-FFF2-40B4-BE49-F238E27FC236}">
                  <a16:creationId xmlns:a16="http://schemas.microsoft.com/office/drawing/2014/main" id="{00000000-0008-0000-2F00-00000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26</xdr:row>
          <xdr:rowOff>0</xdr:rowOff>
        </xdr:from>
        <xdr:to>
          <xdr:col>2</xdr:col>
          <xdr:colOff>352425</xdr:colOff>
          <xdr:row>27</xdr:row>
          <xdr:rowOff>0</xdr:rowOff>
        </xdr:to>
        <xdr:sp macro="" textlink="">
          <xdr:nvSpPr>
            <xdr:cNvPr id="67597" name="Check Box 13" hidden="1">
              <a:extLst>
                <a:ext uri="{63B3BB69-23CF-44E3-9099-C40C66FF867C}">
                  <a14:compatExt spid="_x0000_s67597"/>
                </a:ext>
                <a:ext uri="{FF2B5EF4-FFF2-40B4-BE49-F238E27FC236}">
                  <a16:creationId xmlns:a16="http://schemas.microsoft.com/office/drawing/2014/main" id="{00000000-0008-0000-2F00-00000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0</xdr:rowOff>
        </xdr:from>
        <xdr:to>
          <xdr:col>2</xdr:col>
          <xdr:colOff>352425</xdr:colOff>
          <xdr:row>28</xdr:row>
          <xdr:rowOff>0</xdr:rowOff>
        </xdr:to>
        <xdr:sp macro="" textlink="">
          <xdr:nvSpPr>
            <xdr:cNvPr id="67598" name="Check Box 14" hidden="1">
              <a:extLst>
                <a:ext uri="{63B3BB69-23CF-44E3-9099-C40C66FF867C}">
                  <a14:compatExt spid="_x0000_s67598"/>
                </a:ext>
                <a:ext uri="{FF2B5EF4-FFF2-40B4-BE49-F238E27FC236}">
                  <a16:creationId xmlns:a16="http://schemas.microsoft.com/office/drawing/2014/main" id="{00000000-0008-0000-2F00-00000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0</xdr:rowOff>
        </xdr:from>
        <xdr:to>
          <xdr:col>2</xdr:col>
          <xdr:colOff>352425</xdr:colOff>
          <xdr:row>31</xdr:row>
          <xdr:rowOff>0</xdr:rowOff>
        </xdr:to>
        <xdr:sp macro="" textlink="">
          <xdr:nvSpPr>
            <xdr:cNvPr id="67599" name="Check Box 15" hidden="1">
              <a:extLst>
                <a:ext uri="{63B3BB69-23CF-44E3-9099-C40C66FF867C}">
                  <a14:compatExt spid="_x0000_s67599"/>
                </a:ext>
                <a:ext uri="{FF2B5EF4-FFF2-40B4-BE49-F238E27FC236}">
                  <a16:creationId xmlns:a16="http://schemas.microsoft.com/office/drawing/2014/main" id="{00000000-0008-0000-2F00-00000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619125</xdr:colOff>
      <xdr:row>27</xdr:row>
      <xdr:rowOff>171450</xdr:rowOff>
    </xdr:from>
    <xdr:to>
      <xdr:col>9</xdr:col>
      <xdr:colOff>419100</xdr:colOff>
      <xdr:row>30</xdr:row>
      <xdr:rowOff>238125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34200" y="8153400"/>
          <a:ext cx="1219200" cy="990600"/>
        </a:xfrm>
        <a:prstGeom prst="wedgeRectCallout">
          <a:avLst>
            <a:gd name="adj1" fmla="val -99739"/>
            <a:gd name="adj2" fmla="val 45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ควรระบุด้วยว่าคนลงนามในฐานะอะไร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9525</xdr:rowOff>
        </xdr:from>
        <xdr:to>
          <xdr:col>1</xdr:col>
          <xdr:colOff>381000</xdr:colOff>
          <xdr:row>4</xdr:row>
          <xdr:rowOff>247650</xdr:rowOff>
        </xdr:to>
        <xdr:sp macro="" textlink="">
          <xdr:nvSpPr>
            <xdr:cNvPr id="4221953" name="Check Box 1" hidden="1">
              <a:extLst>
                <a:ext uri="{63B3BB69-23CF-44E3-9099-C40C66FF867C}">
                  <a14:compatExt spid="_x0000_s4221953"/>
                </a:ext>
                <a:ext uri="{FF2B5EF4-FFF2-40B4-BE49-F238E27FC236}">
                  <a16:creationId xmlns:a16="http://schemas.microsoft.com/office/drawing/2014/main" id="{00000000-0008-0000-3000-0000016C4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9525</xdr:rowOff>
        </xdr:from>
        <xdr:to>
          <xdr:col>1</xdr:col>
          <xdr:colOff>381000</xdr:colOff>
          <xdr:row>6</xdr:row>
          <xdr:rowOff>247650</xdr:rowOff>
        </xdr:to>
        <xdr:sp macro="" textlink="">
          <xdr:nvSpPr>
            <xdr:cNvPr id="4221954" name="Check Box 2" hidden="1">
              <a:extLst>
                <a:ext uri="{63B3BB69-23CF-44E3-9099-C40C66FF867C}">
                  <a14:compatExt spid="_x0000_s4221954"/>
                </a:ext>
                <a:ext uri="{FF2B5EF4-FFF2-40B4-BE49-F238E27FC236}">
                  <a16:creationId xmlns:a16="http://schemas.microsoft.com/office/drawing/2014/main" id="{00000000-0008-0000-3000-0000026C4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9525</xdr:rowOff>
        </xdr:from>
        <xdr:to>
          <xdr:col>1</xdr:col>
          <xdr:colOff>381000</xdr:colOff>
          <xdr:row>8</xdr:row>
          <xdr:rowOff>247650</xdr:rowOff>
        </xdr:to>
        <xdr:sp macro="" textlink="">
          <xdr:nvSpPr>
            <xdr:cNvPr id="4221955" name="Check Box 3" hidden="1">
              <a:extLst>
                <a:ext uri="{63B3BB69-23CF-44E3-9099-C40C66FF867C}">
                  <a14:compatExt spid="_x0000_s4221955"/>
                </a:ext>
                <a:ext uri="{FF2B5EF4-FFF2-40B4-BE49-F238E27FC236}">
                  <a16:creationId xmlns:a16="http://schemas.microsoft.com/office/drawing/2014/main" id="{00000000-0008-0000-3000-0000036C4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9525</xdr:rowOff>
        </xdr:from>
        <xdr:to>
          <xdr:col>1</xdr:col>
          <xdr:colOff>381000</xdr:colOff>
          <xdr:row>10</xdr:row>
          <xdr:rowOff>247650</xdr:rowOff>
        </xdr:to>
        <xdr:sp macro="" textlink="">
          <xdr:nvSpPr>
            <xdr:cNvPr id="4221956" name="Check Box 4" hidden="1">
              <a:extLst>
                <a:ext uri="{63B3BB69-23CF-44E3-9099-C40C66FF867C}">
                  <a14:compatExt spid="_x0000_s4221956"/>
                </a:ext>
                <a:ext uri="{FF2B5EF4-FFF2-40B4-BE49-F238E27FC236}">
                  <a16:creationId xmlns:a16="http://schemas.microsoft.com/office/drawing/2014/main" id="{00000000-0008-0000-3000-0000046C4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19050</xdr:rowOff>
        </xdr:from>
        <xdr:to>
          <xdr:col>2</xdr:col>
          <xdr:colOff>314325</xdr:colOff>
          <xdr:row>11</xdr:row>
          <xdr:rowOff>295275</xdr:rowOff>
        </xdr:to>
        <xdr:sp macro="" textlink="">
          <xdr:nvSpPr>
            <xdr:cNvPr id="4222979" name="Check Box 3" hidden="1">
              <a:extLst>
                <a:ext uri="{63B3BB69-23CF-44E3-9099-C40C66FF867C}">
                  <a14:compatExt spid="_x0000_s4222979"/>
                </a:ext>
                <a:ext uri="{FF2B5EF4-FFF2-40B4-BE49-F238E27FC236}">
                  <a16:creationId xmlns:a16="http://schemas.microsoft.com/office/drawing/2014/main" id="{00000000-0008-0000-3100-000003704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0</xdr:rowOff>
        </xdr:from>
        <xdr:to>
          <xdr:col>2</xdr:col>
          <xdr:colOff>323850</xdr:colOff>
          <xdr:row>12</xdr:row>
          <xdr:rowOff>228600</xdr:rowOff>
        </xdr:to>
        <xdr:sp macro="" textlink="">
          <xdr:nvSpPr>
            <xdr:cNvPr id="4222980" name="Check Box 4" hidden="1">
              <a:extLst>
                <a:ext uri="{63B3BB69-23CF-44E3-9099-C40C66FF867C}">
                  <a14:compatExt spid="_x0000_s4222980"/>
                </a:ext>
                <a:ext uri="{FF2B5EF4-FFF2-40B4-BE49-F238E27FC236}">
                  <a16:creationId xmlns:a16="http://schemas.microsoft.com/office/drawing/2014/main" id="{00000000-0008-0000-3100-000004704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9525</xdr:rowOff>
        </xdr:from>
        <xdr:to>
          <xdr:col>2</xdr:col>
          <xdr:colOff>314325</xdr:colOff>
          <xdr:row>13</xdr:row>
          <xdr:rowOff>285750</xdr:rowOff>
        </xdr:to>
        <xdr:sp macro="" textlink="">
          <xdr:nvSpPr>
            <xdr:cNvPr id="4222981" name="Check Box 5" hidden="1">
              <a:extLst>
                <a:ext uri="{63B3BB69-23CF-44E3-9099-C40C66FF867C}">
                  <a14:compatExt spid="_x0000_s4222981"/>
                </a:ext>
                <a:ext uri="{FF2B5EF4-FFF2-40B4-BE49-F238E27FC236}">
                  <a16:creationId xmlns:a16="http://schemas.microsoft.com/office/drawing/2014/main" id="{00000000-0008-0000-3100-000005704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19050</xdr:rowOff>
        </xdr:from>
        <xdr:to>
          <xdr:col>2</xdr:col>
          <xdr:colOff>314325</xdr:colOff>
          <xdr:row>11</xdr:row>
          <xdr:rowOff>295275</xdr:rowOff>
        </xdr:to>
        <xdr:sp macro="" textlink="">
          <xdr:nvSpPr>
            <xdr:cNvPr id="6185985" name="Check Box 1" hidden="1">
              <a:extLst>
                <a:ext uri="{63B3BB69-23CF-44E3-9099-C40C66FF867C}">
                  <a14:compatExt spid="_x0000_s6185985"/>
                </a:ext>
                <a:ext uri="{FF2B5EF4-FFF2-40B4-BE49-F238E27FC236}">
                  <a16:creationId xmlns:a16="http://schemas.microsoft.com/office/drawing/2014/main" id="{00000000-0008-0000-3400-000001645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0</xdr:rowOff>
        </xdr:from>
        <xdr:to>
          <xdr:col>2</xdr:col>
          <xdr:colOff>323850</xdr:colOff>
          <xdr:row>12</xdr:row>
          <xdr:rowOff>228600</xdr:rowOff>
        </xdr:to>
        <xdr:sp macro="" textlink="">
          <xdr:nvSpPr>
            <xdr:cNvPr id="6185986" name="Check Box 2" hidden="1">
              <a:extLst>
                <a:ext uri="{63B3BB69-23CF-44E3-9099-C40C66FF867C}">
                  <a14:compatExt spid="_x0000_s6185986"/>
                </a:ext>
                <a:ext uri="{FF2B5EF4-FFF2-40B4-BE49-F238E27FC236}">
                  <a16:creationId xmlns:a16="http://schemas.microsoft.com/office/drawing/2014/main" id="{00000000-0008-0000-3400-000002645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9525</xdr:rowOff>
        </xdr:from>
        <xdr:to>
          <xdr:col>2</xdr:col>
          <xdr:colOff>314325</xdr:colOff>
          <xdr:row>13</xdr:row>
          <xdr:rowOff>285750</xdr:rowOff>
        </xdr:to>
        <xdr:sp macro="" textlink="">
          <xdr:nvSpPr>
            <xdr:cNvPr id="6185987" name="Check Box 3" hidden="1">
              <a:extLst>
                <a:ext uri="{63B3BB69-23CF-44E3-9099-C40C66FF867C}">
                  <a14:compatExt spid="_x0000_s6185987"/>
                </a:ext>
                <a:ext uri="{FF2B5EF4-FFF2-40B4-BE49-F238E27FC236}">
                  <a16:creationId xmlns:a16="http://schemas.microsoft.com/office/drawing/2014/main" id="{00000000-0008-0000-3400-000003645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19050</xdr:rowOff>
        </xdr:from>
        <xdr:to>
          <xdr:col>2</xdr:col>
          <xdr:colOff>314325</xdr:colOff>
          <xdr:row>11</xdr:row>
          <xdr:rowOff>247650</xdr:rowOff>
        </xdr:to>
        <xdr:sp macro="" textlink="">
          <xdr:nvSpPr>
            <xdr:cNvPr id="5863425" name="Check Box 1" hidden="1">
              <a:extLst>
                <a:ext uri="{63B3BB69-23CF-44E3-9099-C40C66FF867C}">
                  <a14:compatExt spid="_x0000_s5863425"/>
                </a:ext>
                <a:ext uri="{FF2B5EF4-FFF2-40B4-BE49-F238E27FC236}">
                  <a16:creationId xmlns:a16="http://schemas.microsoft.com/office/drawing/2014/main" id="{00000000-0008-0000-3700-000001785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0</xdr:rowOff>
        </xdr:from>
        <xdr:to>
          <xdr:col>2</xdr:col>
          <xdr:colOff>323850</xdr:colOff>
          <xdr:row>12</xdr:row>
          <xdr:rowOff>228600</xdr:rowOff>
        </xdr:to>
        <xdr:sp macro="" textlink="">
          <xdr:nvSpPr>
            <xdr:cNvPr id="5863426" name="Check Box 2" hidden="1">
              <a:extLst>
                <a:ext uri="{63B3BB69-23CF-44E3-9099-C40C66FF867C}">
                  <a14:compatExt spid="_x0000_s5863426"/>
                </a:ext>
                <a:ext uri="{FF2B5EF4-FFF2-40B4-BE49-F238E27FC236}">
                  <a16:creationId xmlns:a16="http://schemas.microsoft.com/office/drawing/2014/main" id="{00000000-0008-0000-3700-000002785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9525</xdr:rowOff>
        </xdr:from>
        <xdr:to>
          <xdr:col>2</xdr:col>
          <xdr:colOff>314325</xdr:colOff>
          <xdr:row>13</xdr:row>
          <xdr:rowOff>285750</xdr:rowOff>
        </xdr:to>
        <xdr:sp macro="" textlink="">
          <xdr:nvSpPr>
            <xdr:cNvPr id="5863427" name="Check Box 3" hidden="1">
              <a:extLst>
                <a:ext uri="{63B3BB69-23CF-44E3-9099-C40C66FF867C}">
                  <a14:compatExt spid="_x0000_s5863427"/>
                </a:ext>
                <a:ext uri="{FF2B5EF4-FFF2-40B4-BE49-F238E27FC236}">
                  <a16:creationId xmlns:a16="http://schemas.microsoft.com/office/drawing/2014/main" id="{00000000-0008-0000-3700-000003785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19050</xdr:rowOff>
        </xdr:from>
        <xdr:to>
          <xdr:col>2</xdr:col>
          <xdr:colOff>314325</xdr:colOff>
          <xdr:row>11</xdr:row>
          <xdr:rowOff>247650</xdr:rowOff>
        </xdr:to>
        <xdr:sp macro="" textlink="">
          <xdr:nvSpPr>
            <xdr:cNvPr id="6187009" name="Check Box 1" hidden="1">
              <a:extLst>
                <a:ext uri="{63B3BB69-23CF-44E3-9099-C40C66FF867C}">
                  <a14:compatExt spid="_x0000_s6187009"/>
                </a:ext>
                <a:ext uri="{FF2B5EF4-FFF2-40B4-BE49-F238E27FC236}">
                  <a16:creationId xmlns:a16="http://schemas.microsoft.com/office/drawing/2014/main" id="{00000000-0008-0000-3A00-000001685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0</xdr:rowOff>
        </xdr:from>
        <xdr:to>
          <xdr:col>2</xdr:col>
          <xdr:colOff>323850</xdr:colOff>
          <xdr:row>12</xdr:row>
          <xdr:rowOff>228600</xdr:rowOff>
        </xdr:to>
        <xdr:sp macro="" textlink="">
          <xdr:nvSpPr>
            <xdr:cNvPr id="6187010" name="Check Box 2" hidden="1">
              <a:extLst>
                <a:ext uri="{63B3BB69-23CF-44E3-9099-C40C66FF867C}">
                  <a14:compatExt spid="_x0000_s6187010"/>
                </a:ext>
                <a:ext uri="{FF2B5EF4-FFF2-40B4-BE49-F238E27FC236}">
                  <a16:creationId xmlns:a16="http://schemas.microsoft.com/office/drawing/2014/main" id="{00000000-0008-0000-3A00-000002685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9525</xdr:rowOff>
        </xdr:from>
        <xdr:to>
          <xdr:col>2</xdr:col>
          <xdr:colOff>314325</xdr:colOff>
          <xdr:row>13</xdr:row>
          <xdr:rowOff>285750</xdr:rowOff>
        </xdr:to>
        <xdr:sp macro="" textlink="">
          <xdr:nvSpPr>
            <xdr:cNvPr id="6187011" name="Check Box 3" hidden="1">
              <a:extLst>
                <a:ext uri="{63B3BB69-23CF-44E3-9099-C40C66FF867C}">
                  <a14:compatExt spid="_x0000_s6187011"/>
                </a:ext>
                <a:ext uri="{FF2B5EF4-FFF2-40B4-BE49-F238E27FC236}">
                  <a16:creationId xmlns:a16="http://schemas.microsoft.com/office/drawing/2014/main" id="{00000000-0008-0000-3A00-000003685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</xdr:row>
          <xdr:rowOff>0</xdr:rowOff>
        </xdr:from>
        <xdr:to>
          <xdr:col>2</xdr:col>
          <xdr:colOff>361950</xdr:colOff>
          <xdr:row>6</xdr:row>
          <xdr:rowOff>9525</xdr:rowOff>
        </xdr:to>
        <xdr:sp macro="" textlink="">
          <xdr:nvSpPr>
            <xdr:cNvPr id="68609" name="Check Box 1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id="{00000000-0008-0000-3D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</xdr:row>
          <xdr:rowOff>0</xdr:rowOff>
        </xdr:from>
        <xdr:to>
          <xdr:col>2</xdr:col>
          <xdr:colOff>361950</xdr:colOff>
          <xdr:row>6</xdr:row>
          <xdr:rowOff>247650</xdr:rowOff>
        </xdr:to>
        <xdr:sp macro="" textlink="">
          <xdr:nvSpPr>
            <xdr:cNvPr id="68610" name="Check Box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0000000-0008-0000-3D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0</xdr:rowOff>
        </xdr:from>
        <xdr:to>
          <xdr:col>2</xdr:col>
          <xdr:colOff>361950</xdr:colOff>
          <xdr:row>9</xdr:row>
          <xdr:rowOff>247650</xdr:rowOff>
        </xdr:to>
        <xdr:sp macro="" textlink="">
          <xdr:nvSpPr>
            <xdr:cNvPr id="68611" name="Check Box 3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id="{00000000-0008-0000-3D00-00000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0</xdr:rowOff>
        </xdr:from>
        <xdr:to>
          <xdr:col>2</xdr:col>
          <xdr:colOff>361950</xdr:colOff>
          <xdr:row>13</xdr:row>
          <xdr:rowOff>247650</xdr:rowOff>
        </xdr:to>
        <xdr:sp macro="" textlink="">
          <xdr:nvSpPr>
            <xdr:cNvPr id="68621" name="Check Box 13" hidden="1">
              <a:extLst>
                <a:ext uri="{63B3BB69-23CF-44E3-9099-C40C66FF867C}">
                  <a14:compatExt spid="_x0000_s68621"/>
                </a:ext>
                <a:ext uri="{FF2B5EF4-FFF2-40B4-BE49-F238E27FC236}">
                  <a16:creationId xmlns:a16="http://schemas.microsoft.com/office/drawing/2014/main" id="{00000000-0008-0000-3D00-00000D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0</xdr:rowOff>
        </xdr:from>
        <xdr:to>
          <xdr:col>2</xdr:col>
          <xdr:colOff>361950</xdr:colOff>
          <xdr:row>14</xdr:row>
          <xdr:rowOff>247650</xdr:rowOff>
        </xdr:to>
        <xdr:sp macro="" textlink="">
          <xdr:nvSpPr>
            <xdr:cNvPr id="68622" name="Check Box 14" hidden="1">
              <a:extLst>
                <a:ext uri="{63B3BB69-23CF-44E3-9099-C40C66FF867C}">
                  <a14:compatExt spid="_x0000_s68622"/>
                </a:ext>
                <a:ext uri="{FF2B5EF4-FFF2-40B4-BE49-F238E27FC236}">
                  <a16:creationId xmlns:a16="http://schemas.microsoft.com/office/drawing/2014/main" id="{00000000-0008-0000-3D00-00000E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17</xdr:row>
          <xdr:rowOff>0</xdr:rowOff>
        </xdr:from>
        <xdr:to>
          <xdr:col>2</xdr:col>
          <xdr:colOff>361950</xdr:colOff>
          <xdr:row>17</xdr:row>
          <xdr:rowOff>247650</xdr:rowOff>
        </xdr:to>
        <xdr:sp macro="" textlink="">
          <xdr:nvSpPr>
            <xdr:cNvPr id="68623" name="Check Box 15" hidden="1">
              <a:extLst>
                <a:ext uri="{63B3BB69-23CF-44E3-9099-C40C66FF867C}">
                  <a14:compatExt spid="_x0000_s68623"/>
                </a:ext>
                <a:ext uri="{FF2B5EF4-FFF2-40B4-BE49-F238E27FC236}">
                  <a16:creationId xmlns:a16="http://schemas.microsoft.com/office/drawing/2014/main" id="{00000000-0008-0000-3D00-00000F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561975</xdr:colOff>
      <xdr:row>26</xdr:row>
      <xdr:rowOff>28575</xdr:rowOff>
    </xdr:from>
    <xdr:to>
      <xdr:col>11</xdr:col>
      <xdr:colOff>257175</xdr:colOff>
      <xdr:row>28</xdr:row>
      <xdr:rowOff>19050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SpPr/>
      </xdr:nvSpPr>
      <xdr:spPr>
        <a:xfrm>
          <a:off x="7410450" y="7553325"/>
          <a:ext cx="1752600" cy="533400"/>
        </a:xfrm>
        <a:prstGeom prst="wedgeRectCallout">
          <a:avLst>
            <a:gd name="adj1" fmla="val -80072"/>
            <a:gd name="adj2" fmla="val 267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เช่น</a:t>
          </a:r>
          <a:r>
            <a:rPr lang="th-TH" sz="1100" baseline="0"/>
            <a:t> เอกสารลงทะเบียนรูปภาพขณะอบรม</a:t>
          </a:r>
          <a:endParaRPr lang="th-TH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0</xdr:rowOff>
        </xdr:from>
        <xdr:to>
          <xdr:col>2</xdr:col>
          <xdr:colOff>361950</xdr:colOff>
          <xdr:row>4</xdr:row>
          <xdr:rowOff>9525</xdr:rowOff>
        </xdr:to>
        <xdr:sp macro="" textlink="">
          <xdr:nvSpPr>
            <xdr:cNvPr id="3611658" name="Check Box 10" hidden="1">
              <a:extLst>
                <a:ext uri="{63B3BB69-23CF-44E3-9099-C40C66FF867C}">
                  <a14:compatExt spid="_x0000_s3611658"/>
                </a:ext>
                <a:ext uri="{FF2B5EF4-FFF2-40B4-BE49-F238E27FC236}">
                  <a16:creationId xmlns:a16="http://schemas.microsoft.com/office/drawing/2014/main" id="{00000000-0008-0000-3E00-00000A1C3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</xdr:row>
          <xdr:rowOff>0</xdr:rowOff>
        </xdr:from>
        <xdr:to>
          <xdr:col>2</xdr:col>
          <xdr:colOff>361950</xdr:colOff>
          <xdr:row>4</xdr:row>
          <xdr:rowOff>247650</xdr:rowOff>
        </xdr:to>
        <xdr:sp macro="" textlink="">
          <xdr:nvSpPr>
            <xdr:cNvPr id="3611659" name="Check Box 11" hidden="1">
              <a:extLst>
                <a:ext uri="{63B3BB69-23CF-44E3-9099-C40C66FF867C}">
                  <a14:compatExt spid="_x0000_s3611659"/>
                </a:ext>
                <a:ext uri="{FF2B5EF4-FFF2-40B4-BE49-F238E27FC236}">
                  <a16:creationId xmlns:a16="http://schemas.microsoft.com/office/drawing/2014/main" id="{00000000-0008-0000-3E00-00000B1C3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</xdr:row>
          <xdr:rowOff>0</xdr:rowOff>
        </xdr:from>
        <xdr:to>
          <xdr:col>2</xdr:col>
          <xdr:colOff>361950</xdr:colOff>
          <xdr:row>7</xdr:row>
          <xdr:rowOff>247650</xdr:rowOff>
        </xdr:to>
        <xdr:sp macro="" textlink="">
          <xdr:nvSpPr>
            <xdr:cNvPr id="3611660" name="Check Box 12" hidden="1">
              <a:extLst>
                <a:ext uri="{63B3BB69-23CF-44E3-9099-C40C66FF867C}">
                  <a14:compatExt spid="_x0000_s3611660"/>
                </a:ext>
                <a:ext uri="{FF2B5EF4-FFF2-40B4-BE49-F238E27FC236}">
                  <a16:creationId xmlns:a16="http://schemas.microsoft.com/office/drawing/2014/main" id="{00000000-0008-0000-3E00-00000C1C3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0</xdr:rowOff>
        </xdr:from>
        <xdr:to>
          <xdr:col>2</xdr:col>
          <xdr:colOff>361950</xdr:colOff>
          <xdr:row>11</xdr:row>
          <xdr:rowOff>247650</xdr:rowOff>
        </xdr:to>
        <xdr:sp macro="" textlink="">
          <xdr:nvSpPr>
            <xdr:cNvPr id="3611661" name="Check Box 13" hidden="1">
              <a:extLst>
                <a:ext uri="{63B3BB69-23CF-44E3-9099-C40C66FF867C}">
                  <a14:compatExt spid="_x0000_s3611661"/>
                </a:ext>
                <a:ext uri="{FF2B5EF4-FFF2-40B4-BE49-F238E27FC236}">
                  <a16:creationId xmlns:a16="http://schemas.microsoft.com/office/drawing/2014/main" id="{00000000-0008-0000-3E00-00000D1C3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0</xdr:rowOff>
        </xdr:from>
        <xdr:to>
          <xdr:col>2</xdr:col>
          <xdr:colOff>361950</xdr:colOff>
          <xdr:row>12</xdr:row>
          <xdr:rowOff>247650</xdr:rowOff>
        </xdr:to>
        <xdr:sp macro="" textlink="">
          <xdr:nvSpPr>
            <xdr:cNvPr id="3611662" name="Check Box 14" hidden="1">
              <a:extLst>
                <a:ext uri="{63B3BB69-23CF-44E3-9099-C40C66FF867C}">
                  <a14:compatExt spid="_x0000_s3611662"/>
                </a:ext>
                <a:ext uri="{FF2B5EF4-FFF2-40B4-BE49-F238E27FC236}">
                  <a16:creationId xmlns:a16="http://schemas.microsoft.com/office/drawing/2014/main" id="{00000000-0008-0000-3E00-00000E1C3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15</xdr:row>
          <xdr:rowOff>0</xdr:rowOff>
        </xdr:from>
        <xdr:to>
          <xdr:col>2</xdr:col>
          <xdr:colOff>361950</xdr:colOff>
          <xdr:row>15</xdr:row>
          <xdr:rowOff>247650</xdr:rowOff>
        </xdr:to>
        <xdr:sp macro="" textlink="">
          <xdr:nvSpPr>
            <xdr:cNvPr id="3611663" name="Check Box 15" hidden="1">
              <a:extLst>
                <a:ext uri="{63B3BB69-23CF-44E3-9099-C40C66FF867C}">
                  <a14:compatExt spid="_x0000_s3611663"/>
                </a:ext>
                <a:ext uri="{FF2B5EF4-FFF2-40B4-BE49-F238E27FC236}">
                  <a16:creationId xmlns:a16="http://schemas.microsoft.com/office/drawing/2014/main" id="{00000000-0008-0000-3E00-00000F1C3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542925</xdr:colOff>
      <xdr:row>22</xdr:row>
      <xdr:rowOff>219075</xdr:rowOff>
    </xdr:from>
    <xdr:to>
      <xdr:col>10</xdr:col>
      <xdr:colOff>238125</xdr:colOff>
      <xdr:row>24</xdr:row>
      <xdr:rowOff>209550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3E00-000009000000}"/>
            </a:ext>
          </a:extLst>
        </xdr:cNvPr>
        <xdr:cNvSpPr/>
      </xdr:nvSpPr>
      <xdr:spPr>
        <a:xfrm>
          <a:off x="6686550" y="6772275"/>
          <a:ext cx="1752600" cy="533400"/>
        </a:xfrm>
        <a:prstGeom prst="wedgeRectCallout">
          <a:avLst>
            <a:gd name="adj1" fmla="val -80072"/>
            <a:gd name="adj2" fmla="val 267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เช่น</a:t>
          </a:r>
          <a:r>
            <a:rPr lang="th-TH" sz="1100" baseline="0"/>
            <a:t> เอกสารลงทะเบียนรูปภาพขณะทำกิจกรรม</a:t>
          </a:r>
          <a:endParaRPr lang="th-TH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7</xdr:row>
      <xdr:rowOff>180975</xdr:rowOff>
    </xdr:from>
    <xdr:to>
      <xdr:col>11</xdr:col>
      <xdr:colOff>619125</xdr:colOff>
      <xdr:row>9</xdr:row>
      <xdr:rowOff>57150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4000-000003000000}"/>
            </a:ext>
          </a:extLst>
        </xdr:cNvPr>
        <xdr:cNvSpPr/>
      </xdr:nvSpPr>
      <xdr:spPr>
        <a:xfrm>
          <a:off x="10658475" y="1838325"/>
          <a:ext cx="2600325" cy="409575"/>
        </a:xfrm>
        <a:prstGeom prst="wedgeRectCallout">
          <a:avLst>
            <a:gd name="adj1" fmla="val -47206"/>
            <a:gd name="adj2" fmla="val 1159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ควรระบุข้อมูลให้ครบถ้วนและถูกต้อง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25</xdr:row>
      <xdr:rowOff>66675</xdr:rowOff>
    </xdr:from>
    <xdr:to>
      <xdr:col>6</xdr:col>
      <xdr:colOff>571500</xdr:colOff>
      <xdr:row>26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SpPr/>
      </xdr:nvSpPr>
      <xdr:spPr>
        <a:xfrm>
          <a:off x="4648200" y="6343650"/>
          <a:ext cx="5238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x </a:t>
          </a:r>
          <a:r>
            <a:rPr lang="th-TH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100</a:t>
          </a:r>
          <a:endParaRPr lang="th-TH" sz="10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609600</xdr:colOff>
      <xdr:row>25</xdr:row>
      <xdr:rowOff>171450</xdr:rowOff>
    </xdr:from>
    <xdr:to>
      <xdr:col>6</xdr:col>
      <xdr:colOff>152400</xdr:colOff>
      <xdr:row>25</xdr:row>
      <xdr:rowOff>173038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CxnSpPr/>
      </xdr:nvCxnSpPr>
      <xdr:spPr>
        <a:xfrm>
          <a:off x="1819275" y="6448425"/>
          <a:ext cx="29337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25</xdr:row>
      <xdr:rowOff>66675</xdr:rowOff>
    </xdr:from>
    <xdr:to>
      <xdr:col>6</xdr:col>
      <xdr:colOff>571500</xdr:colOff>
      <xdr:row>26</xdr:row>
      <xdr:rowOff>85725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4100-000004000000}"/>
            </a:ext>
          </a:extLst>
        </xdr:cNvPr>
        <xdr:cNvSpPr/>
      </xdr:nvSpPr>
      <xdr:spPr>
        <a:xfrm>
          <a:off x="4648200" y="6581775"/>
          <a:ext cx="5238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x </a:t>
          </a:r>
          <a:r>
            <a:rPr lang="th-TH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100</a:t>
          </a:r>
          <a:endParaRPr lang="th-TH" sz="10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619125</xdr:colOff>
      <xdr:row>27</xdr:row>
      <xdr:rowOff>219075</xdr:rowOff>
    </xdr:from>
    <xdr:to>
      <xdr:col>4</xdr:col>
      <xdr:colOff>619125</xdr:colOff>
      <xdr:row>27</xdr:row>
      <xdr:rowOff>219075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4100-000005000000}"/>
            </a:ext>
          </a:extLst>
        </xdr:cNvPr>
        <xdr:cNvCxnSpPr/>
      </xdr:nvCxnSpPr>
      <xdr:spPr>
        <a:xfrm>
          <a:off x="1828800" y="7229475"/>
          <a:ext cx="1466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28</xdr:row>
      <xdr:rowOff>28575</xdr:rowOff>
    </xdr:from>
    <xdr:to>
      <xdr:col>4</xdr:col>
      <xdr:colOff>552450</xdr:colOff>
      <xdr:row>28</xdr:row>
      <xdr:rowOff>238125</xdr:rowOff>
    </xdr:to>
    <xdr:grpSp>
      <xdr:nvGrpSpPr>
        <xdr:cNvPr id="5130752" name="Group 6">
          <a:extLst>
            <a:ext uri="{FF2B5EF4-FFF2-40B4-BE49-F238E27FC236}">
              <a16:creationId xmlns:a16="http://schemas.microsoft.com/office/drawing/2014/main" id="{00000000-0008-0000-4100-0000004A4E00}"/>
            </a:ext>
          </a:extLst>
        </xdr:cNvPr>
        <xdr:cNvGrpSpPr>
          <a:grpSpLocks/>
        </xdr:cNvGrpSpPr>
      </xdr:nvGrpSpPr>
      <xdr:grpSpPr bwMode="auto">
        <a:xfrm>
          <a:off x="1800225" y="6972300"/>
          <a:ext cx="1428750" cy="209550"/>
          <a:chOff x="1600200" y="6963281"/>
          <a:chExt cx="1933575" cy="551944"/>
        </a:xfrm>
      </xdr:grpSpPr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1600200" y="6963281"/>
            <a:ext cx="244920" cy="551944"/>
          </a:xfrm>
          <a:custGeom>
            <a:avLst/>
            <a:gdLst>
              <a:gd name="connsiteX0" fmla="*/ 0 w 247650"/>
              <a:gd name="connsiteY0" fmla="*/ 304294 h 551944"/>
              <a:gd name="connsiteX1" fmla="*/ 66675 w 247650"/>
              <a:gd name="connsiteY1" fmla="*/ 189994 h 551944"/>
              <a:gd name="connsiteX2" fmla="*/ 66675 w 247650"/>
              <a:gd name="connsiteY2" fmla="*/ 189994 h 551944"/>
              <a:gd name="connsiteX3" fmla="*/ 152400 w 247650"/>
              <a:gd name="connsiteY3" fmla="*/ 551944 h 551944"/>
              <a:gd name="connsiteX4" fmla="*/ 152400 w 247650"/>
              <a:gd name="connsiteY4" fmla="*/ 551944 h 551944"/>
              <a:gd name="connsiteX5" fmla="*/ 219075 w 247650"/>
              <a:gd name="connsiteY5" fmla="*/ 47119 h 551944"/>
              <a:gd name="connsiteX6" fmla="*/ 247650 w 247650"/>
              <a:gd name="connsiteY6" fmla="*/ 18544 h 551944"/>
              <a:gd name="connsiteX7" fmla="*/ 219075 w 247650"/>
              <a:gd name="connsiteY7" fmla="*/ 18544 h 551944"/>
              <a:gd name="connsiteX8" fmla="*/ 228600 w 247650"/>
              <a:gd name="connsiteY8" fmla="*/ 28069 h 5519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47650" h="551944">
                <a:moveTo>
                  <a:pt x="0" y="304294"/>
                </a:moveTo>
                <a:lnTo>
                  <a:pt x="66675" y="189994"/>
                </a:lnTo>
                <a:lnTo>
                  <a:pt x="66675" y="189994"/>
                </a:lnTo>
                <a:lnTo>
                  <a:pt x="152400" y="551944"/>
                </a:lnTo>
                <a:lnTo>
                  <a:pt x="152400" y="551944"/>
                </a:lnTo>
                <a:cubicBezTo>
                  <a:pt x="163512" y="467807"/>
                  <a:pt x="203200" y="136019"/>
                  <a:pt x="219075" y="47119"/>
                </a:cubicBezTo>
                <a:cubicBezTo>
                  <a:pt x="234950" y="-41781"/>
                  <a:pt x="247650" y="23306"/>
                  <a:pt x="247650" y="18544"/>
                </a:cubicBezTo>
                <a:cubicBezTo>
                  <a:pt x="247650" y="13782"/>
                  <a:pt x="222250" y="16957"/>
                  <a:pt x="219075" y="18544"/>
                </a:cubicBezTo>
                <a:cubicBezTo>
                  <a:pt x="215900" y="20131"/>
                  <a:pt x="228600" y="28069"/>
                  <a:pt x="228600" y="28069"/>
                </a:cubicBezTo>
              </a:path>
            </a:pathLst>
          </a:cu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th-TH"/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CxnSpPr/>
        </xdr:nvCxnSpPr>
        <xdr:spPr>
          <a:xfrm>
            <a:off x="1832229" y="6963281"/>
            <a:ext cx="1701546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6</xdr:row>
      <xdr:rowOff>200025</xdr:rowOff>
    </xdr:from>
    <xdr:to>
      <xdr:col>20</xdr:col>
      <xdr:colOff>47625</xdr:colOff>
      <xdr:row>9</xdr:row>
      <xdr:rowOff>247650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SpPr/>
      </xdr:nvSpPr>
      <xdr:spPr>
        <a:xfrm>
          <a:off x="11410950" y="1800225"/>
          <a:ext cx="1323975" cy="847725"/>
        </a:xfrm>
        <a:prstGeom prst="wedgeRectCallout">
          <a:avLst>
            <a:gd name="adj1" fmla="val -105725"/>
            <a:gd name="adj2" fmla="val -379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กรณีเชื้อเพลิงที่ใช้กับเครื่องกำเนิดไฟฟ้าไม่ต้องระบุในหน้านี้</a:t>
          </a:r>
        </a:p>
      </xdr:txBody>
    </xdr:sp>
    <xdr:clientData/>
  </xdr:twoCellAnchor>
  <xdr:twoCellAnchor>
    <xdr:from>
      <xdr:col>8</xdr:col>
      <xdr:colOff>209550</xdr:colOff>
      <xdr:row>27</xdr:row>
      <xdr:rowOff>161925</xdr:rowOff>
    </xdr:from>
    <xdr:to>
      <xdr:col>11</xdr:col>
      <xdr:colOff>342900</xdr:colOff>
      <xdr:row>31</xdr:row>
      <xdr:rowOff>247650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4200-000003000000}"/>
            </a:ext>
          </a:extLst>
        </xdr:cNvPr>
        <xdr:cNvSpPr/>
      </xdr:nvSpPr>
      <xdr:spPr>
        <a:xfrm>
          <a:off x="5076825" y="7477125"/>
          <a:ext cx="1905000" cy="1114425"/>
        </a:xfrm>
        <a:prstGeom prst="wedgeRectCallout">
          <a:avLst>
            <a:gd name="adj1" fmla="val -136833"/>
            <a:gd name="adj2" fmla="val -527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lang="th-TH" sz="1100"/>
            <a:t>กรณีไม่มีเอกสารอ้างอิงค่าความร้อนจากผู้จำหน่ายให้ใช้ค่าความร้อนเฉลี่ยจากที่กำหนดให้ </a:t>
          </a:r>
          <a:r>
            <a:rPr lang="th-TH" sz="1100" baseline="0"/>
            <a:t> 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</xdr:row>
          <xdr:rowOff>9525</xdr:rowOff>
        </xdr:from>
        <xdr:to>
          <xdr:col>3</xdr:col>
          <xdr:colOff>19050</xdr:colOff>
          <xdr:row>8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10</xdr:row>
          <xdr:rowOff>0</xdr:rowOff>
        </xdr:from>
        <xdr:to>
          <xdr:col>3</xdr:col>
          <xdr:colOff>19050</xdr:colOff>
          <xdr:row>11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36</xdr:row>
          <xdr:rowOff>0</xdr:rowOff>
        </xdr:from>
        <xdr:to>
          <xdr:col>8</xdr:col>
          <xdr:colOff>361950</xdr:colOff>
          <xdr:row>36</xdr:row>
          <xdr:rowOff>238125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3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37</xdr:row>
          <xdr:rowOff>0</xdr:rowOff>
        </xdr:from>
        <xdr:to>
          <xdr:col>8</xdr:col>
          <xdr:colOff>361950</xdr:colOff>
          <xdr:row>37</xdr:row>
          <xdr:rowOff>238125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3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38</xdr:row>
          <xdr:rowOff>0</xdr:rowOff>
        </xdr:from>
        <xdr:to>
          <xdr:col>8</xdr:col>
          <xdr:colOff>361950</xdr:colOff>
          <xdr:row>38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3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39</xdr:row>
          <xdr:rowOff>0</xdr:rowOff>
        </xdr:from>
        <xdr:to>
          <xdr:col>8</xdr:col>
          <xdr:colOff>361950</xdr:colOff>
          <xdr:row>39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3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40</xdr:row>
          <xdr:rowOff>0</xdr:rowOff>
        </xdr:from>
        <xdr:to>
          <xdr:col>8</xdr:col>
          <xdr:colOff>361950</xdr:colOff>
          <xdr:row>40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3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41</xdr:row>
          <xdr:rowOff>0</xdr:rowOff>
        </xdr:from>
        <xdr:to>
          <xdr:col>8</xdr:col>
          <xdr:colOff>361950</xdr:colOff>
          <xdr:row>41</xdr:row>
          <xdr:rowOff>238125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3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38</xdr:row>
          <xdr:rowOff>0</xdr:rowOff>
        </xdr:from>
        <xdr:to>
          <xdr:col>8</xdr:col>
          <xdr:colOff>361950</xdr:colOff>
          <xdr:row>38</xdr:row>
          <xdr:rowOff>238125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3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39</xdr:row>
          <xdr:rowOff>0</xdr:rowOff>
        </xdr:from>
        <xdr:to>
          <xdr:col>8</xdr:col>
          <xdr:colOff>361950</xdr:colOff>
          <xdr:row>39</xdr:row>
          <xdr:rowOff>238125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3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40</xdr:row>
          <xdr:rowOff>0</xdr:rowOff>
        </xdr:from>
        <xdr:to>
          <xdr:col>8</xdr:col>
          <xdr:colOff>361950</xdr:colOff>
          <xdr:row>40</xdr:row>
          <xdr:rowOff>238125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3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41</xdr:row>
          <xdr:rowOff>0</xdr:rowOff>
        </xdr:from>
        <xdr:to>
          <xdr:col>8</xdr:col>
          <xdr:colOff>361950</xdr:colOff>
          <xdr:row>41</xdr:row>
          <xdr:rowOff>238125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3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20</xdr:row>
          <xdr:rowOff>0</xdr:rowOff>
        </xdr:from>
        <xdr:to>
          <xdr:col>2</xdr:col>
          <xdr:colOff>361950</xdr:colOff>
          <xdr:row>21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3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9525</xdr:rowOff>
        </xdr:from>
        <xdr:to>
          <xdr:col>2</xdr:col>
          <xdr:colOff>361950</xdr:colOff>
          <xdr:row>22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3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0</xdr:rowOff>
        </xdr:from>
        <xdr:to>
          <xdr:col>5</xdr:col>
          <xdr:colOff>361950</xdr:colOff>
          <xdr:row>21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3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0</xdr:rowOff>
        </xdr:from>
        <xdr:to>
          <xdr:col>5</xdr:col>
          <xdr:colOff>361950</xdr:colOff>
          <xdr:row>22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3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0</xdr:rowOff>
        </xdr:from>
        <xdr:to>
          <xdr:col>7</xdr:col>
          <xdr:colOff>361950</xdr:colOff>
          <xdr:row>21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3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0</xdr:rowOff>
        </xdr:from>
        <xdr:to>
          <xdr:col>9</xdr:col>
          <xdr:colOff>361950</xdr:colOff>
          <xdr:row>21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3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38</xdr:row>
          <xdr:rowOff>0</xdr:rowOff>
        </xdr:from>
        <xdr:to>
          <xdr:col>8</xdr:col>
          <xdr:colOff>361950</xdr:colOff>
          <xdr:row>38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3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39</xdr:row>
          <xdr:rowOff>0</xdr:rowOff>
        </xdr:from>
        <xdr:to>
          <xdr:col>8</xdr:col>
          <xdr:colOff>361950</xdr:colOff>
          <xdr:row>39</xdr:row>
          <xdr:rowOff>238125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3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40</xdr:row>
          <xdr:rowOff>0</xdr:rowOff>
        </xdr:from>
        <xdr:to>
          <xdr:col>8</xdr:col>
          <xdr:colOff>361950</xdr:colOff>
          <xdr:row>40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3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41</xdr:row>
          <xdr:rowOff>0</xdr:rowOff>
        </xdr:from>
        <xdr:to>
          <xdr:col>8</xdr:col>
          <xdr:colOff>361950</xdr:colOff>
          <xdr:row>41</xdr:row>
          <xdr:rowOff>238125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3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12</xdr:col>
      <xdr:colOff>485775</xdr:colOff>
      <xdr:row>13</xdr:row>
      <xdr:rowOff>247650</xdr:rowOff>
    </xdr:to>
    <xdr:graphicFrame macro="">
      <xdr:nvGraphicFramePr>
        <xdr:cNvPr id="5179635" name="แผนภูมิ 5">
          <a:extLst>
            <a:ext uri="{FF2B5EF4-FFF2-40B4-BE49-F238E27FC236}">
              <a16:creationId xmlns:a16="http://schemas.microsoft.com/office/drawing/2014/main" id="{00000000-0008-0000-4300-0000F3084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17</xdr:row>
      <xdr:rowOff>38100</xdr:rowOff>
    </xdr:from>
    <xdr:to>
      <xdr:col>12</xdr:col>
      <xdr:colOff>447675</xdr:colOff>
      <xdr:row>28</xdr:row>
      <xdr:rowOff>190500</xdr:rowOff>
    </xdr:to>
    <xdr:graphicFrame macro="">
      <xdr:nvGraphicFramePr>
        <xdr:cNvPr id="5179636" name="แผนภูมิ 8">
          <a:extLst>
            <a:ext uri="{FF2B5EF4-FFF2-40B4-BE49-F238E27FC236}">
              <a16:creationId xmlns:a16="http://schemas.microsoft.com/office/drawing/2014/main" id="{00000000-0008-0000-4300-0000F4084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0.8962</cdr:x>
      <cdr:y>0.82281</cdr:y>
    </cdr:from>
    <cdr:to>
      <cdr:x>0.98702</cdr:x>
      <cdr:y>0.90329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838825" y="2590351"/>
          <a:ext cx="591709" cy="238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เดือน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0.89454</cdr:x>
      <cdr:y>0.82562</cdr:y>
    </cdr:from>
    <cdr:to>
      <cdr:x>0.97249</cdr:x>
      <cdr:y>0.87906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194425" y="3105150"/>
          <a:ext cx="539750" cy="201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เดือน</a:t>
          </a:r>
        </a:p>
      </cdr:txBody>
    </cdr:sp>
  </cdr:relSizeAnchor>
  <cdr:relSizeAnchor xmlns:cdr="http://schemas.openxmlformats.org/drawingml/2006/chartDrawing">
    <cdr:from>
      <cdr:x>0.02476</cdr:x>
      <cdr:y>0.05528</cdr:y>
    </cdr:from>
    <cdr:to>
      <cdr:x>0.10271</cdr:x>
      <cdr:y>0.09773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71450" y="247650"/>
          <a:ext cx="539750" cy="201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MJ</a:t>
          </a:r>
          <a:endParaRPr lang="th-TH" sz="12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</xdr:row>
          <xdr:rowOff>9525</xdr:rowOff>
        </xdr:from>
        <xdr:to>
          <xdr:col>1</xdr:col>
          <xdr:colOff>457200</xdr:colOff>
          <xdr:row>1</xdr:row>
          <xdr:rowOff>247650</xdr:rowOff>
        </xdr:to>
        <xdr:sp macro="" textlink="">
          <xdr:nvSpPr>
            <xdr:cNvPr id="5131265" name="Check Box 1" hidden="1">
              <a:extLst>
                <a:ext uri="{63B3BB69-23CF-44E3-9099-C40C66FF867C}">
                  <a14:compatExt spid="_x0000_s5131265"/>
                </a:ext>
                <a:ext uri="{FF2B5EF4-FFF2-40B4-BE49-F238E27FC236}">
                  <a16:creationId xmlns:a16="http://schemas.microsoft.com/office/drawing/2014/main" id="{00000000-0008-0000-4400-0000014C4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</xdr:row>
          <xdr:rowOff>9525</xdr:rowOff>
        </xdr:from>
        <xdr:to>
          <xdr:col>6</xdr:col>
          <xdr:colOff>876300</xdr:colOff>
          <xdr:row>1</xdr:row>
          <xdr:rowOff>247650</xdr:rowOff>
        </xdr:to>
        <xdr:sp macro="" textlink="">
          <xdr:nvSpPr>
            <xdr:cNvPr id="5131266" name="Check Box 2" hidden="1">
              <a:extLst>
                <a:ext uri="{63B3BB69-23CF-44E3-9099-C40C66FF867C}">
                  <a14:compatExt spid="_x0000_s5131266"/>
                </a:ext>
                <a:ext uri="{FF2B5EF4-FFF2-40B4-BE49-F238E27FC236}">
                  <a16:creationId xmlns:a16="http://schemas.microsoft.com/office/drawing/2014/main" id="{00000000-0008-0000-4400-0000024C4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552450</xdr:colOff>
      <xdr:row>5</xdr:row>
      <xdr:rowOff>190500</xdr:rowOff>
    </xdr:from>
    <xdr:to>
      <xdr:col>13</xdr:col>
      <xdr:colOff>352425</xdr:colOff>
      <xdr:row>8</xdr:row>
      <xdr:rowOff>142875</xdr:rowOff>
    </xdr:to>
    <xdr:sp macro="" textlink="">
      <xdr:nvSpPr>
        <xdr:cNvPr id="4" name="Rectangular Callout 3">
          <a:extLst>
            <a:ext uri="{FF2B5EF4-FFF2-40B4-BE49-F238E27FC236}">
              <a16:creationId xmlns:a16="http://schemas.microsoft.com/office/drawing/2014/main" id="{00000000-0008-0000-4400-000004000000}"/>
            </a:ext>
          </a:extLst>
        </xdr:cNvPr>
        <xdr:cNvSpPr/>
      </xdr:nvSpPr>
      <xdr:spPr>
        <a:xfrm>
          <a:off x="9677400" y="1428750"/>
          <a:ext cx="1857375" cy="800100"/>
        </a:xfrm>
        <a:prstGeom prst="wedgeRectCallout">
          <a:avLst>
            <a:gd name="adj1" fmla="val -78269"/>
            <a:gd name="adj2" fmla="val 410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ควรแนบใบอนุญาตผลิตพลังงานควบคุมมาด้วย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276225</xdr:rowOff>
    </xdr:from>
    <xdr:to>
      <xdr:col>9</xdr:col>
      <xdr:colOff>914400</xdr:colOff>
      <xdr:row>12</xdr:row>
      <xdr:rowOff>19050</xdr:rowOff>
    </xdr:to>
    <xdr:graphicFrame macro="">
      <xdr:nvGraphicFramePr>
        <xdr:cNvPr id="5136763" name="Chart 8">
          <a:extLst>
            <a:ext uri="{FF2B5EF4-FFF2-40B4-BE49-F238E27FC236}">
              <a16:creationId xmlns:a16="http://schemas.microsoft.com/office/drawing/2014/main" id="{00000000-0008-0000-4500-00007B614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285962</xdr:colOff>
      <xdr:row>10</xdr:row>
      <xdr:rowOff>21167</xdr:rowOff>
    </xdr:from>
    <xdr:to>
      <xdr:col>9</xdr:col>
      <xdr:colOff>813253</xdr:colOff>
      <xdr:row>10</xdr:row>
      <xdr:rowOff>303319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4500-000003000000}"/>
            </a:ext>
          </a:extLst>
        </xdr:cNvPr>
        <xdr:cNvSpPr txBox="1"/>
      </xdr:nvSpPr>
      <xdr:spPr>
        <a:xfrm>
          <a:off x="6496262" y="2916767"/>
          <a:ext cx="527291" cy="24429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latin typeface="TH SarabunPSK" pitchFamily="34" charset="-34"/>
              <a:cs typeface="TH SarabunPSK" pitchFamily="34" charset="-34"/>
            </a:rPr>
            <a:t>เดือน</a:t>
          </a:r>
        </a:p>
      </xdr:txBody>
    </xdr:sp>
    <xdr:clientData/>
  </xdr:twoCellAnchor>
  <xdr:twoCellAnchor>
    <xdr:from>
      <xdr:col>2</xdr:col>
      <xdr:colOff>112177</xdr:colOff>
      <xdr:row>2</xdr:row>
      <xdr:rowOff>69849</xdr:rowOff>
    </xdr:from>
    <xdr:to>
      <xdr:col>9</xdr:col>
      <xdr:colOff>87020</xdr:colOff>
      <xdr:row>4</xdr:row>
      <xdr:rowOff>44536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4500-000004000000}"/>
            </a:ext>
          </a:extLst>
        </xdr:cNvPr>
        <xdr:cNvSpPr txBox="1"/>
      </xdr:nvSpPr>
      <xdr:spPr>
        <a:xfrm>
          <a:off x="1017052" y="736599"/>
          <a:ext cx="4546843" cy="679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(ใส่กราฟแสดงข้อมูลเปรียบเทียบการใช้พลังงานเชื้อเพลิงผลิตไฟฟ้ารายเดือน 2 ปี)</a:t>
          </a:r>
          <a:b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</a:br>
          <a:endParaRPr lang="th-TH" sz="1400" b="1">
            <a:ln>
              <a:noFill/>
            </a:ln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0.11016</cdr:x>
      <cdr:y>0.01919</cdr:y>
    </cdr:from>
    <cdr:to>
      <cdr:x>0.18194</cdr:x>
      <cdr:y>0.0928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3425" y="66675"/>
          <a:ext cx="476250" cy="275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TH SarabunPSK" pitchFamily="34" charset="-34"/>
              <a:cs typeface="TH SarabunPSK" pitchFamily="34" charset="-34"/>
            </a:rPr>
            <a:t>MJ</a:t>
          </a:r>
          <a:endParaRPr lang="th-TH" sz="1400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12</xdr:row>
      <xdr:rowOff>142875</xdr:rowOff>
    </xdr:from>
    <xdr:to>
      <xdr:col>11</xdr:col>
      <xdr:colOff>676275</xdr:colOff>
      <xdr:row>23</xdr:row>
      <xdr:rowOff>28575</xdr:rowOff>
    </xdr:to>
    <xdr:graphicFrame macro="">
      <xdr:nvGraphicFramePr>
        <xdr:cNvPr id="6013417" name="Chart 7">
          <a:extLst>
            <a:ext uri="{FF2B5EF4-FFF2-40B4-BE49-F238E27FC236}">
              <a16:creationId xmlns:a16="http://schemas.microsoft.com/office/drawing/2014/main" id="{00000000-0008-0000-4800-0000E9C15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777240</xdr:colOff>
      <xdr:row>13</xdr:row>
      <xdr:rowOff>87629</xdr:rowOff>
    </xdr:from>
    <xdr:to>
      <xdr:col>4</xdr:col>
      <xdr:colOff>548834</xdr:colOff>
      <xdr:row>14</xdr:row>
      <xdr:rowOff>85461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4800-000003000000}"/>
            </a:ext>
          </a:extLst>
        </xdr:cNvPr>
        <xdr:cNvSpPr txBox="1"/>
      </xdr:nvSpPr>
      <xdr:spPr>
        <a:xfrm>
          <a:off x="1967865" y="3392804"/>
          <a:ext cx="571694" cy="26496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TH SarabunPSK" pitchFamily="34" charset="-34"/>
              <a:cs typeface="TH SarabunPSK" pitchFamily="34" charset="-34"/>
            </a:rPr>
            <a:t>kWh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10</xdr:col>
      <xdr:colOff>217170</xdr:colOff>
      <xdr:row>19</xdr:row>
      <xdr:rowOff>180975</xdr:rowOff>
    </xdr:from>
    <xdr:to>
      <xdr:col>11</xdr:col>
      <xdr:colOff>415376</xdr:colOff>
      <xdr:row>20</xdr:row>
      <xdr:rowOff>180975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4800-000004000000}"/>
            </a:ext>
          </a:extLst>
        </xdr:cNvPr>
        <xdr:cNvSpPr txBox="1"/>
      </xdr:nvSpPr>
      <xdr:spPr>
        <a:xfrm>
          <a:off x="6417945" y="5114925"/>
          <a:ext cx="560156" cy="266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latin typeface="TH SarabunPSK" pitchFamily="34" charset="-34"/>
              <a:cs typeface="TH SarabunPSK" pitchFamily="34" charset="-34"/>
            </a:rPr>
            <a:t>ระบบ</a:t>
          </a:r>
        </a:p>
      </xdr:txBody>
    </xdr:sp>
    <xdr:clientData/>
  </xdr:twoCellAnchor>
  <xdr:twoCellAnchor>
    <xdr:from>
      <xdr:col>1</xdr:col>
      <xdr:colOff>180975</xdr:colOff>
      <xdr:row>25</xdr:row>
      <xdr:rowOff>190500</xdr:rowOff>
    </xdr:from>
    <xdr:to>
      <xdr:col>11</xdr:col>
      <xdr:colOff>600075</xdr:colOff>
      <xdr:row>33</xdr:row>
      <xdr:rowOff>104775</xdr:rowOff>
    </xdr:to>
    <xdr:graphicFrame macro="">
      <xdr:nvGraphicFramePr>
        <xdr:cNvPr id="6013420" name="Chart 10">
          <a:extLst>
            <a:ext uri="{FF2B5EF4-FFF2-40B4-BE49-F238E27FC236}">
              <a16:creationId xmlns:a16="http://schemas.microsoft.com/office/drawing/2014/main" id="{00000000-0008-0000-4800-0000ECC15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236220</xdr:colOff>
      <xdr:row>31</xdr:row>
      <xdr:rowOff>200025</xdr:rowOff>
    </xdr:from>
    <xdr:to>
      <xdr:col>10</xdr:col>
      <xdr:colOff>38187</xdr:colOff>
      <xdr:row>32</xdr:row>
      <xdr:rowOff>152588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SpPr txBox="1"/>
      </xdr:nvSpPr>
      <xdr:spPr>
        <a:xfrm>
          <a:off x="5674995" y="8505825"/>
          <a:ext cx="563967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latin typeface="TH SarabunPSK" pitchFamily="34" charset="-34"/>
              <a:cs typeface="TH SarabunPSK" pitchFamily="34" charset="-34"/>
            </a:rPr>
            <a:t>ระบบ</a:t>
          </a:r>
        </a:p>
      </xdr:txBody>
    </xdr:sp>
    <xdr:clientData/>
  </xdr:twoCellAnchor>
  <xdr:twoCellAnchor>
    <xdr:from>
      <xdr:col>3</xdr:col>
      <xdr:colOff>605790</xdr:colOff>
      <xdr:row>26</xdr:row>
      <xdr:rowOff>104775</xdr:rowOff>
    </xdr:from>
    <xdr:to>
      <xdr:col>4</xdr:col>
      <xdr:colOff>350557</xdr:colOff>
      <xdr:row>27</xdr:row>
      <xdr:rowOff>66600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4800-000007000000}"/>
            </a:ext>
          </a:extLst>
        </xdr:cNvPr>
        <xdr:cNvSpPr txBox="1"/>
      </xdr:nvSpPr>
      <xdr:spPr>
        <a:xfrm>
          <a:off x="1796415" y="6962775"/>
          <a:ext cx="544867" cy="22794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TH SarabunPSK" pitchFamily="34" charset="-34"/>
              <a:cs typeface="TH SarabunPSK" pitchFamily="34" charset="-34"/>
            </a:rPr>
            <a:t>MJ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0</xdr:colOff>
      <xdr:row>1</xdr:row>
      <xdr:rowOff>28575</xdr:rowOff>
    </xdr:from>
    <xdr:to>
      <xdr:col>6</xdr:col>
      <xdr:colOff>152400</xdr:colOff>
      <xdr:row>8</xdr:row>
      <xdr:rowOff>180975</xdr:rowOff>
    </xdr:to>
    <xdr:graphicFrame macro="">
      <xdr:nvGraphicFramePr>
        <xdr:cNvPr id="6013423" name="Chart 10">
          <a:extLst>
            <a:ext uri="{FF2B5EF4-FFF2-40B4-BE49-F238E27FC236}">
              <a16:creationId xmlns:a16="http://schemas.microsoft.com/office/drawing/2014/main" id="{00000000-0008-0000-4800-0000EFC15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428625</xdr:colOff>
      <xdr:row>1</xdr:row>
      <xdr:rowOff>28575</xdr:rowOff>
    </xdr:from>
    <xdr:to>
      <xdr:col>11</xdr:col>
      <xdr:colOff>895350</xdr:colOff>
      <xdr:row>8</xdr:row>
      <xdr:rowOff>180975</xdr:rowOff>
    </xdr:to>
    <xdr:graphicFrame macro="">
      <xdr:nvGraphicFramePr>
        <xdr:cNvPr id="6013424" name="Chart 13">
          <a:extLst>
            <a:ext uri="{FF2B5EF4-FFF2-40B4-BE49-F238E27FC236}">
              <a16:creationId xmlns:a16="http://schemas.microsoft.com/office/drawing/2014/main" id="{00000000-0008-0000-4800-0000F0C15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616489</xdr:colOff>
      <xdr:row>13</xdr:row>
      <xdr:rowOff>130032</xdr:rowOff>
    </xdr:from>
    <xdr:to>
      <xdr:col>10</xdr:col>
      <xdr:colOff>113608</xdr:colOff>
      <xdr:row>15</xdr:row>
      <xdr:rowOff>161782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4800-00000A000000}"/>
            </a:ext>
          </a:extLst>
        </xdr:cNvPr>
        <xdr:cNvSpPr txBox="1"/>
      </xdr:nvSpPr>
      <xdr:spPr>
        <a:xfrm>
          <a:off x="1969039" y="3930507"/>
          <a:ext cx="3707169" cy="688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(ใส่กราฟแท่งเปรียบเทียบสัดส่วนพลังงานไฟฟ้า 2 ปี)</a:t>
          </a:r>
          <a:b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</a:br>
          <a:endParaRPr lang="th-TH" sz="1400" b="1">
            <a:ln>
              <a:noFill/>
            </a:ln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4</xdr:col>
      <xdr:colOff>197124</xdr:colOff>
      <xdr:row>27</xdr:row>
      <xdr:rowOff>156379</xdr:rowOff>
    </xdr:from>
    <xdr:to>
      <xdr:col>9</xdr:col>
      <xdr:colOff>477140</xdr:colOff>
      <xdr:row>29</xdr:row>
      <xdr:rowOff>131263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4800-00000B000000}"/>
            </a:ext>
          </a:extLst>
        </xdr:cNvPr>
        <xdr:cNvSpPr txBox="1"/>
      </xdr:nvSpPr>
      <xdr:spPr>
        <a:xfrm>
          <a:off x="2187849" y="7281079"/>
          <a:ext cx="3728066" cy="565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(ใส่กราฟแท่งเปรียบเทียบสัดส่วนพลังงานความร้อน 2 ปี)</a:t>
          </a:r>
          <a:b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</a:br>
          <a:endParaRPr lang="th-TH" sz="1400" b="1">
            <a:ln>
              <a:noFill/>
            </a:ln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0</xdr:col>
      <xdr:colOff>29633</xdr:colOff>
      <xdr:row>0</xdr:row>
      <xdr:rowOff>78238</xdr:rowOff>
    </xdr:from>
    <xdr:to>
      <xdr:col>6</xdr:col>
      <xdr:colOff>751416</xdr:colOff>
      <xdr:row>2</xdr:row>
      <xdr:rowOff>89278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4800-00000C000000}"/>
            </a:ext>
          </a:extLst>
        </xdr:cNvPr>
        <xdr:cNvSpPr txBox="1"/>
      </xdr:nvSpPr>
      <xdr:spPr>
        <a:xfrm>
          <a:off x="29633" y="78238"/>
          <a:ext cx="3674533" cy="571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(ใส่กราฟวงกลมสัดส่วนการใช้พลังงานไฟฟ้า-ความร้อน ปี 25</a:t>
          </a:r>
          <a:r>
            <a:rPr lang="en-US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6</a:t>
          </a:r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6)</a:t>
          </a:r>
          <a:b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</a:br>
          <a:endParaRPr lang="th-TH" sz="1400" b="1">
            <a:ln>
              <a:noFill/>
            </a:ln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6</xdr:col>
      <xdr:colOff>516182</xdr:colOff>
      <xdr:row>0</xdr:row>
      <xdr:rowOff>48463</xdr:rowOff>
    </xdr:from>
    <xdr:to>
      <xdr:col>11</xdr:col>
      <xdr:colOff>1217082</xdr:colOff>
      <xdr:row>2</xdr:row>
      <xdr:rowOff>67149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4800-00000D000000}"/>
            </a:ext>
          </a:extLst>
        </xdr:cNvPr>
        <xdr:cNvSpPr txBox="1"/>
      </xdr:nvSpPr>
      <xdr:spPr>
        <a:xfrm>
          <a:off x="3468932" y="48463"/>
          <a:ext cx="3674817" cy="579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(ใส่กราฟวงกลมสัดส่วนการใช้พลังงานไฟฟ้า-ความร้อน ปี 25</a:t>
          </a:r>
          <a:r>
            <a:rPr lang="en-US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6</a:t>
          </a:r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7)</a:t>
          </a:r>
          <a:b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</a:br>
          <a:endParaRPr lang="th-TH" sz="1400" b="1">
            <a:ln>
              <a:noFill/>
            </a:ln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24</xdr:row>
      <xdr:rowOff>0</xdr:rowOff>
    </xdr:from>
    <xdr:to>
      <xdr:col>9</xdr:col>
      <xdr:colOff>0</xdr:colOff>
      <xdr:row>24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CxnSpPr/>
      </xdr:nvCxnSpPr>
      <xdr:spPr>
        <a:xfrm>
          <a:off x="1943100" y="6010275"/>
          <a:ext cx="3514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24</xdr:row>
      <xdr:rowOff>0</xdr:rowOff>
    </xdr:from>
    <xdr:to>
      <xdr:col>10</xdr:col>
      <xdr:colOff>42150</xdr:colOff>
      <xdr:row>24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900-000003000000}"/>
            </a:ext>
          </a:extLst>
        </xdr:cNvPr>
        <xdr:cNvCxnSpPr/>
      </xdr:nvCxnSpPr>
      <xdr:spPr>
        <a:xfrm>
          <a:off x="1943100" y="6010275"/>
          <a:ext cx="4176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38100</xdr:rowOff>
    </xdr:from>
    <xdr:to>
      <xdr:col>13</xdr:col>
      <xdr:colOff>457200</xdr:colOff>
      <xdr:row>13</xdr:row>
      <xdr:rowOff>104775</xdr:rowOff>
    </xdr:to>
    <xdr:graphicFrame macro="">
      <xdr:nvGraphicFramePr>
        <xdr:cNvPr id="5143803" name="แผนภูมิ 3">
          <a:extLst>
            <a:ext uri="{FF2B5EF4-FFF2-40B4-BE49-F238E27FC236}">
              <a16:creationId xmlns:a16="http://schemas.microsoft.com/office/drawing/2014/main" id="{00000000-0008-0000-4A00-0000FB7C4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137588</xdr:colOff>
      <xdr:row>10</xdr:row>
      <xdr:rowOff>129116</xdr:rowOff>
    </xdr:from>
    <xdr:to>
      <xdr:col>12</xdr:col>
      <xdr:colOff>677338</xdr:colOff>
      <xdr:row>11</xdr:row>
      <xdr:rowOff>43121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4A00-000003000000}"/>
            </a:ext>
          </a:extLst>
        </xdr:cNvPr>
        <xdr:cNvSpPr/>
      </xdr:nvSpPr>
      <xdr:spPr>
        <a:xfrm>
          <a:off x="7719488" y="2796116"/>
          <a:ext cx="539750" cy="180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เดือน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22</xdr:row>
      <xdr:rowOff>219075</xdr:rowOff>
    </xdr:from>
    <xdr:to>
      <xdr:col>9</xdr:col>
      <xdr:colOff>0</xdr:colOff>
      <xdr:row>22</xdr:row>
      <xdr:rowOff>219075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4B00-000002000000}"/>
            </a:ext>
          </a:extLst>
        </xdr:cNvPr>
        <xdr:cNvCxnSpPr/>
      </xdr:nvCxnSpPr>
      <xdr:spPr>
        <a:xfrm>
          <a:off x="2009775" y="5791200"/>
          <a:ext cx="3362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447675</xdr:colOff>
      <xdr:row>22</xdr:row>
      <xdr:rowOff>219075</xdr:rowOff>
    </xdr:from>
    <xdr:to>
      <xdr:col>9</xdr:col>
      <xdr:colOff>371175</xdr:colOff>
      <xdr:row>22</xdr:row>
      <xdr:rowOff>219075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B00-000003000000}"/>
            </a:ext>
          </a:extLst>
        </xdr:cNvPr>
        <xdr:cNvCxnSpPr/>
      </xdr:nvCxnSpPr>
      <xdr:spPr>
        <a:xfrm>
          <a:off x="2009775" y="5791200"/>
          <a:ext cx="3733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</xdr:row>
          <xdr:rowOff>304800</xdr:rowOff>
        </xdr:from>
        <xdr:to>
          <xdr:col>1</xdr:col>
          <xdr:colOff>619125</xdr:colOff>
          <xdr:row>3</xdr:row>
          <xdr:rowOff>257175</xdr:rowOff>
        </xdr:to>
        <xdr:sp macro="" textlink="">
          <xdr:nvSpPr>
            <xdr:cNvPr id="1417217" name="Check Box 1" hidden="1">
              <a:extLst>
                <a:ext uri="{63B3BB69-23CF-44E3-9099-C40C66FF867C}">
                  <a14:compatExt spid="_x0000_s1417217"/>
                </a:ext>
                <a:ext uri="{FF2B5EF4-FFF2-40B4-BE49-F238E27FC236}">
                  <a16:creationId xmlns:a16="http://schemas.microsoft.com/office/drawing/2014/main" id="{00000000-0008-0000-0600-000001A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</xdr:row>
          <xdr:rowOff>19050</xdr:rowOff>
        </xdr:from>
        <xdr:to>
          <xdr:col>5</xdr:col>
          <xdr:colOff>561975</xdr:colOff>
          <xdr:row>3</xdr:row>
          <xdr:rowOff>295275</xdr:rowOff>
        </xdr:to>
        <xdr:sp macro="" textlink="">
          <xdr:nvSpPr>
            <xdr:cNvPr id="1417218" name="Check Box 2" hidden="1">
              <a:extLst>
                <a:ext uri="{63B3BB69-23CF-44E3-9099-C40C66FF867C}">
                  <a14:compatExt spid="_x0000_s1417218"/>
                </a:ext>
                <a:ext uri="{FF2B5EF4-FFF2-40B4-BE49-F238E27FC236}">
                  <a16:creationId xmlns:a16="http://schemas.microsoft.com/office/drawing/2014/main" id="{00000000-0008-0000-0600-000002A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</xdr:row>
          <xdr:rowOff>0</xdr:rowOff>
        </xdr:from>
        <xdr:to>
          <xdr:col>5</xdr:col>
          <xdr:colOff>571500</xdr:colOff>
          <xdr:row>5</xdr:row>
          <xdr:rowOff>276225</xdr:rowOff>
        </xdr:to>
        <xdr:sp macro="" textlink="">
          <xdr:nvSpPr>
            <xdr:cNvPr id="1417219" name="Check Box 3" hidden="1">
              <a:extLst>
                <a:ext uri="{63B3BB69-23CF-44E3-9099-C40C66FF867C}">
                  <a14:compatExt spid="_x0000_s1417219"/>
                </a:ext>
                <a:ext uri="{FF2B5EF4-FFF2-40B4-BE49-F238E27FC236}">
                  <a16:creationId xmlns:a16="http://schemas.microsoft.com/office/drawing/2014/main" id="{00000000-0008-0000-0600-000003A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</xdr:row>
          <xdr:rowOff>9525</xdr:rowOff>
        </xdr:from>
        <xdr:to>
          <xdr:col>1</xdr:col>
          <xdr:colOff>619125</xdr:colOff>
          <xdr:row>5</xdr:row>
          <xdr:rowOff>276225</xdr:rowOff>
        </xdr:to>
        <xdr:sp macro="" textlink="">
          <xdr:nvSpPr>
            <xdr:cNvPr id="1417220" name="Check Box 4" hidden="1">
              <a:extLst>
                <a:ext uri="{63B3BB69-23CF-44E3-9099-C40C66FF867C}">
                  <a14:compatExt spid="_x0000_s1417220"/>
                </a:ext>
                <a:ext uri="{FF2B5EF4-FFF2-40B4-BE49-F238E27FC236}">
                  <a16:creationId xmlns:a16="http://schemas.microsoft.com/office/drawing/2014/main" id="{00000000-0008-0000-0600-000004A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190500</xdr:rowOff>
        </xdr:from>
        <xdr:to>
          <xdr:col>1</xdr:col>
          <xdr:colOff>638175</xdr:colOff>
          <xdr:row>10</xdr:row>
          <xdr:rowOff>142875</xdr:rowOff>
        </xdr:to>
        <xdr:sp macro="" textlink="">
          <xdr:nvSpPr>
            <xdr:cNvPr id="1417221" name="Check Box 5" hidden="1">
              <a:extLst>
                <a:ext uri="{63B3BB69-23CF-44E3-9099-C40C66FF867C}">
                  <a14:compatExt spid="_x0000_s1417221"/>
                </a:ext>
                <a:ext uri="{FF2B5EF4-FFF2-40B4-BE49-F238E27FC236}">
                  <a16:creationId xmlns:a16="http://schemas.microsoft.com/office/drawing/2014/main" id="{00000000-0008-0000-0600-000005A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6</xdr:row>
          <xdr:rowOff>304800</xdr:rowOff>
        </xdr:from>
        <xdr:to>
          <xdr:col>1</xdr:col>
          <xdr:colOff>619125</xdr:colOff>
          <xdr:row>7</xdr:row>
          <xdr:rowOff>257175</xdr:rowOff>
        </xdr:to>
        <xdr:sp macro="" textlink="">
          <xdr:nvSpPr>
            <xdr:cNvPr id="1417222" name="Check Box 6" hidden="1">
              <a:extLst>
                <a:ext uri="{63B3BB69-23CF-44E3-9099-C40C66FF867C}">
                  <a14:compatExt spid="_x0000_s1417222"/>
                </a:ext>
                <a:ext uri="{FF2B5EF4-FFF2-40B4-BE49-F238E27FC236}">
                  <a16:creationId xmlns:a16="http://schemas.microsoft.com/office/drawing/2014/main" id="{00000000-0008-0000-0600-000006A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</xdr:row>
          <xdr:rowOff>295275</xdr:rowOff>
        </xdr:from>
        <xdr:to>
          <xdr:col>5</xdr:col>
          <xdr:colOff>571500</xdr:colOff>
          <xdr:row>7</xdr:row>
          <xdr:rowOff>257175</xdr:rowOff>
        </xdr:to>
        <xdr:sp macro="" textlink="">
          <xdr:nvSpPr>
            <xdr:cNvPr id="1417223" name="Check Box 7" hidden="1">
              <a:extLst>
                <a:ext uri="{63B3BB69-23CF-44E3-9099-C40C66FF867C}">
                  <a14:compatExt spid="_x0000_s1417223"/>
                </a:ext>
                <a:ext uri="{FF2B5EF4-FFF2-40B4-BE49-F238E27FC236}">
                  <a16:creationId xmlns:a16="http://schemas.microsoft.com/office/drawing/2014/main" id="{00000000-0008-0000-0600-000007A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0</xdr:colOff>
      <xdr:row>17</xdr:row>
      <xdr:rowOff>123825</xdr:rowOff>
    </xdr:from>
    <xdr:to>
      <xdr:col>12</xdr:col>
      <xdr:colOff>514350</xdr:colOff>
      <xdr:row>21</xdr:row>
      <xdr:rowOff>9525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943725" y="5105400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152400</xdr:rowOff>
    </xdr:from>
    <xdr:to>
      <xdr:col>13</xdr:col>
      <xdr:colOff>152400</xdr:colOff>
      <xdr:row>14</xdr:row>
      <xdr:rowOff>209550</xdr:rowOff>
    </xdr:to>
    <xdr:graphicFrame macro="">
      <xdr:nvGraphicFramePr>
        <xdr:cNvPr id="5144702" name="แผนภูมิ 2">
          <a:extLst>
            <a:ext uri="{FF2B5EF4-FFF2-40B4-BE49-F238E27FC236}">
              <a16:creationId xmlns:a16="http://schemas.microsoft.com/office/drawing/2014/main" id="{00000000-0008-0000-4C00-00007E804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0.88</cdr:x>
      <cdr:y>0.73852</cdr:y>
    </cdr:from>
    <cdr:to>
      <cdr:x>0.94869</cdr:x>
      <cdr:y>0.7959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915150" y="2800350"/>
          <a:ext cx="539750" cy="201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เดือน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23</xdr:row>
      <xdr:rowOff>9525</xdr:rowOff>
    </xdr:from>
    <xdr:to>
      <xdr:col>9</xdr:col>
      <xdr:colOff>0</xdr:colOff>
      <xdr:row>23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CxnSpPr/>
      </xdr:nvCxnSpPr>
      <xdr:spPr>
        <a:xfrm>
          <a:off x="1952625" y="5800725"/>
          <a:ext cx="3619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438150</xdr:colOff>
      <xdr:row>23</xdr:row>
      <xdr:rowOff>9525</xdr:rowOff>
    </xdr:from>
    <xdr:to>
      <xdr:col>9</xdr:col>
      <xdr:colOff>520500</xdr:colOff>
      <xdr:row>23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D00-000003000000}"/>
            </a:ext>
          </a:extLst>
        </xdr:cNvPr>
        <xdr:cNvCxnSpPr/>
      </xdr:nvCxnSpPr>
      <xdr:spPr>
        <a:xfrm>
          <a:off x="1952625" y="5800725"/>
          <a:ext cx="414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171450</xdr:rowOff>
    </xdr:from>
    <xdr:to>
      <xdr:col>13</xdr:col>
      <xdr:colOff>104775</xdr:colOff>
      <xdr:row>14</xdr:row>
      <xdr:rowOff>57150</xdr:rowOff>
    </xdr:to>
    <xdr:graphicFrame macro="">
      <xdr:nvGraphicFramePr>
        <xdr:cNvPr id="5145726" name="แผนภูมิ 3">
          <a:extLst>
            <a:ext uri="{FF2B5EF4-FFF2-40B4-BE49-F238E27FC236}">
              <a16:creationId xmlns:a16="http://schemas.microsoft.com/office/drawing/2014/main" id="{00000000-0008-0000-4E00-00007E844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0.88537</cdr:x>
      <cdr:y>0.85798</cdr:y>
    </cdr:from>
    <cdr:to>
      <cdr:x>0.95615</cdr:x>
      <cdr:y>0.91521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752168" y="3365501"/>
          <a:ext cx="539750" cy="201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เดือน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4</xdr:row>
          <xdr:rowOff>19050</xdr:rowOff>
        </xdr:from>
        <xdr:to>
          <xdr:col>1</xdr:col>
          <xdr:colOff>657225</xdr:colOff>
          <xdr:row>5</xdr:row>
          <xdr:rowOff>0</xdr:rowOff>
        </xdr:to>
        <xdr:sp macro="" textlink="">
          <xdr:nvSpPr>
            <xdr:cNvPr id="1377288" name="Check Box 8" hidden="1">
              <a:extLst>
                <a:ext uri="{63B3BB69-23CF-44E3-9099-C40C66FF867C}">
                  <a14:compatExt spid="_x0000_s1377288"/>
                </a:ext>
                <a:ext uri="{FF2B5EF4-FFF2-40B4-BE49-F238E27FC236}">
                  <a16:creationId xmlns:a16="http://schemas.microsoft.com/office/drawing/2014/main" id="{00000000-0008-0000-5000-0000080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4</xdr:row>
          <xdr:rowOff>38100</xdr:rowOff>
        </xdr:from>
        <xdr:to>
          <xdr:col>5</xdr:col>
          <xdr:colOff>0</xdr:colOff>
          <xdr:row>5</xdr:row>
          <xdr:rowOff>38100</xdr:rowOff>
        </xdr:to>
        <xdr:sp macro="" textlink="">
          <xdr:nvSpPr>
            <xdr:cNvPr id="1377289" name="Check Box 9" hidden="1">
              <a:extLst>
                <a:ext uri="{63B3BB69-23CF-44E3-9099-C40C66FF867C}">
                  <a14:compatExt spid="_x0000_s1377289"/>
                </a:ext>
                <a:ext uri="{FF2B5EF4-FFF2-40B4-BE49-F238E27FC236}">
                  <a16:creationId xmlns:a16="http://schemas.microsoft.com/office/drawing/2014/main" id="{00000000-0008-0000-5000-0000090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6</xdr:row>
          <xdr:rowOff>38100</xdr:rowOff>
        </xdr:from>
        <xdr:to>
          <xdr:col>5</xdr:col>
          <xdr:colOff>0</xdr:colOff>
          <xdr:row>7</xdr:row>
          <xdr:rowOff>38100</xdr:rowOff>
        </xdr:to>
        <xdr:sp macro="" textlink="">
          <xdr:nvSpPr>
            <xdr:cNvPr id="1377290" name="Check Box 10" hidden="1">
              <a:extLst>
                <a:ext uri="{63B3BB69-23CF-44E3-9099-C40C66FF867C}">
                  <a14:compatExt spid="_x0000_s1377290"/>
                </a:ext>
                <a:ext uri="{FF2B5EF4-FFF2-40B4-BE49-F238E27FC236}">
                  <a16:creationId xmlns:a16="http://schemas.microsoft.com/office/drawing/2014/main" id="{00000000-0008-0000-5000-00000A0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6</xdr:row>
          <xdr:rowOff>47625</xdr:rowOff>
        </xdr:from>
        <xdr:to>
          <xdr:col>1</xdr:col>
          <xdr:colOff>657225</xdr:colOff>
          <xdr:row>7</xdr:row>
          <xdr:rowOff>38100</xdr:rowOff>
        </xdr:to>
        <xdr:sp macro="" textlink="">
          <xdr:nvSpPr>
            <xdr:cNvPr id="1377291" name="Check Box 11" hidden="1">
              <a:extLst>
                <a:ext uri="{63B3BB69-23CF-44E3-9099-C40C66FF867C}">
                  <a14:compatExt spid="_x0000_s1377291"/>
                </a:ext>
                <a:ext uri="{FF2B5EF4-FFF2-40B4-BE49-F238E27FC236}">
                  <a16:creationId xmlns:a16="http://schemas.microsoft.com/office/drawing/2014/main" id="{00000000-0008-0000-5000-00000B0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10</xdr:row>
          <xdr:rowOff>238125</xdr:rowOff>
        </xdr:from>
        <xdr:to>
          <xdr:col>1</xdr:col>
          <xdr:colOff>666750</xdr:colOff>
          <xdr:row>11</xdr:row>
          <xdr:rowOff>228600</xdr:rowOff>
        </xdr:to>
        <xdr:sp macro="" textlink="">
          <xdr:nvSpPr>
            <xdr:cNvPr id="1377292" name="Check Box 12" hidden="1">
              <a:extLst>
                <a:ext uri="{63B3BB69-23CF-44E3-9099-C40C66FF867C}">
                  <a14:compatExt spid="_x0000_s1377292"/>
                </a:ext>
                <a:ext uri="{FF2B5EF4-FFF2-40B4-BE49-F238E27FC236}">
                  <a16:creationId xmlns:a16="http://schemas.microsoft.com/office/drawing/2014/main" id="{00000000-0008-0000-5000-00000C0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8</xdr:row>
          <xdr:rowOff>47625</xdr:rowOff>
        </xdr:from>
        <xdr:to>
          <xdr:col>1</xdr:col>
          <xdr:colOff>657225</xdr:colOff>
          <xdr:row>9</xdr:row>
          <xdr:rowOff>38100</xdr:rowOff>
        </xdr:to>
        <xdr:sp macro="" textlink="">
          <xdr:nvSpPr>
            <xdr:cNvPr id="1377293" name="Check Box 13" hidden="1">
              <a:extLst>
                <a:ext uri="{63B3BB69-23CF-44E3-9099-C40C66FF867C}">
                  <a14:compatExt spid="_x0000_s1377293"/>
                </a:ext>
                <a:ext uri="{FF2B5EF4-FFF2-40B4-BE49-F238E27FC236}">
                  <a16:creationId xmlns:a16="http://schemas.microsoft.com/office/drawing/2014/main" id="{00000000-0008-0000-5000-00000D0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8</xdr:row>
          <xdr:rowOff>38100</xdr:rowOff>
        </xdr:from>
        <xdr:to>
          <xdr:col>5</xdr:col>
          <xdr:colOff>0</xdr:colOff>
          <xdr:row>9</xdr:row>
          <xdr:rowOff>38100</xdr:rowOff>
        </xdr:to>
        <xdr:sp macro="" textlink="">
          <xdr:nvSpPr>
            <xdr:cNvPr id="1377294" name="Check Box 14" hidden="1">
              <a:extLst>
                <a:ext uri="{63B3BB69-23CF-44E3-9099-C40C66FF867C}">
                  <a14:compatExt spid="_x0000_s1377294"/>
                </a:ext>
                <a:ext uri="{FF2B5EF4-FFF2-40B4-BE49-F238E27FC236}">
                  <a16:creationId xmlns:a16="http://schemas.microsoft.com/office/drawing/2014/main" id="{00000000-0008-0000-5000-00000E0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123825</xdr:colOff>
      <xdr:row>20</xdr:row>
      <xdr:rowOff>133350</xdr:rowOff>
    </xdr:from>
    <xdr:to>
      <xdr:col>12</xdr:col>
      <xdr:colOff>638175</xdr:colOff>
      <xdr:row>25</xdr:row>
      <xdr:rowOff>66675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5000-000009000000}"/>
            </a:ext>
          </a:extLst>
        </xdr:cNvPr>
        <xdr:cNvSpPr/>
      </xdr:nvSpPr>
      <xdr:spPr>
        <a:xfrm>
          <a:off x="7200900" y="5438775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13</xdr:row>
      <xdr:rowOff>104775</xdr:rowOff>
    </xdr:from>
    <xdr:to>
      <xdr:col>10</xdr:col>
      <xdr:colOff>504825</xdr:colOff>
      <xdr:row>16</xdr:row>
      <xdr:rowOff>57150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5300-000002000000}"/>
            </a:ext>
          </a:extLst>
        </xdr:cNvPr>
        <xdr:cNvSpPr/>
      </xdr:nvSpPr>
      <xdr:spPr>
        <a:xfrm>
          <a:off x="9839325" y="3581400"/>
          <a:ext cx="2066925" cy="647700"/>
        </a:xfrm>
        <a:prstGeom prst="wedgeRectCallout">
          <a:avLst>
            <a:gd name="adj1" fmla="val -71524"/>
            <a:gd name="adj2" fmla="val 4030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ควรตรวจประเมินก่อนการทบทวนฯและระบุวันที่ตรวจประเมินให้ครบถ้วน</a:t>
          </a:r>
          <a:r>
            <a:rPr lang="th-TH" sz="1100" baseline="0"/>
            <a:t> </a:t>
          </a:r>
          <a:endParaRPr lang="th-TH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24</xdr:row>
      <xdr:rowOff>123825</xdr:rowOff>
    </xdr:from>
    <xdr:to>
      <xdr:col>12</xdr:col>
      <xdr:colOff>200025</xdr:colOff>
      <xdr:row>30</xdr:row>
      <xdr:rowOff>76200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5500-000002000000}"/>
            </a:ext>
          </a:extLst>
        </xdr:cNvPr>
        <xdr:cNvSpPr/>
      </xdr:nvSpPr>
      <xdr:spPr>
        <a:xfrm>
          <a:off x="6858000" y="5410200"/>
          <a:ext cx="1571625" cy="1257300"/>
        </a:xfrm>
        <a:prstGeom prst="wedgeRectCallout">
          <a:avLst>
            <a:gd name="adj1" fmla="val -82651"/>
            <a:gd name="adj2" fmla="val 254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ควรใส่เอกสารวาระการประชุม</a:t>
          </a:r>
          <a:r>
            <a:rPr lang="th-TH" sz="1100" baseline="0"/>
            <a:t> รายงานการประชุม และรายชื่อผู้เข้าร่วมประชุมให้ครบถ้วนทั้ง </a:t>
          </a:r>
          <a:r>
            <a:rPr lang="en-US" sz="1100" baseline="0"/>
            <a:t>2 </a:t>
          </a:r>
          <a:r>
            <a:rPr lang="th-TH" sz="1100" baseline="0"/>
            <a:t>คณะทำงานฯ</a:t>
          </a:r>
          <a:endParaRPr lang="th-TH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</xdr:row>
          <xdr:rowOff>180975</xdr:rowOff>
        </xdr:from>
        <xdr:to>
          <xdr:col>1</xdr:col>
          <xdr:colOff>523875</xdr:colOff>
          <xdr:row>4</xdr:row>
          <xdr:rowOff>142875</xdr:rowOff>
        </xdr:to>
        <xdr:sp macro="" textlink="">
          <xdr:nvSpPr>
            <xdr:cNvPr id="90128" name="Check Box 16" hidden="1">
              <a:extLst>
                <a:ext uri="{63B3BB69-23CF-44E3-9099-C40C66FF867C}">
                  <a14:compatExt spid="_x0000_s90128"/>
                </a:ext>
                <a:ext uri="{FF2B5EF4-FFF2-40B4-BE49-F238E27FC236}">
                  <a16:creationId xmlns:a16="http://schemas.microsoft.com/office/drawing/2014/main" id="{00000000-0008-0000-5700-000010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5</xdr:row>
          <xdr:rowOff>152400</xdr:rowOff>
        </xdr:from>
        <xdr:to>
          <xdr:col>1</xdr:col>
          <xdr:colOff>523875</xdr:colOff>
          <xdr:row>6</xdr:row>
          <xdr:rowOff>123825</xdr:rowOff>
        </xdr:to>
        <xdr:sp macro="" textlink="">
          <xdr:nvSpPr>
            <xdr:cNvPr id="90131" name="Check Box 19" hidden="1">
              <a:extLst>
                <a:ext uri="{63B3BB69-23CF-44E3-9099-C40C66FF867C}">
                  <a14:compatExt spid="_x0000_s90131"/>
                </a:ext>
                <a:ext uri="{FF2B5EF4-FFF2-40B4-BE49-F238E27FC236}">
                  <a16:creationId xmlns:a16="http://schemas.microsoft.com/office/drawing/2014/main" id="{00000000-0008-0000-5700-000013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</xdr:row>
          <xdr:rowOff>219075</xdr:rowOff>
        </xdr:from>
        <xdr:to>
          <xdr:col>1</xdr:col>
          <xdr:colOff>533400</xdr:colOff>
          <xdr:row>10</xdr:row>
          <xdr:rowOff>190500</xdr:rowOff>
        </xdr:to>
        <xdr:sp macro="" textlink="">
          <xdr:nvSpPr>
            <xdr:cNvPr id="90132" name="Check Box 20" hidden="1">
              <a:extLst>
                <a:ext uri="{63B3BB69-23CF-44E3-9099-C40C66FF867C}">
                  <a14:compatExt spid="_x0000_s90132"/>
                </a:ext>
                <a:ext uri="{FF2B5EF4-FFF2-40B4-BE49-F238E27FC236}">
                  <a16:creationId xmlns:a16="http://schemas.microsoft.com/office/drawing/2014/main" id="{00000000-0008-0000-5700-000014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7</xdr:row>
          <xdr:rowOff>104775</xdr:rowOff>
        </xdr:from>
        <xdr:to>
          <xdr:col>1</xdr:col>
          <xdr:colOff>523875</xdr:colOff>
          <xdr:row>8</xdr:row>
          <xdr:rowOff>76200</xdr:rowOff>
        </xdr:to>
        <xdr:sp macro="" textlink="">
          <xdr:nvSpPr>
            <xdr:cNvPr id="90133" name="Check Box 21" hidden="1">
              <a:extLst>
                <a:ext uri="{63B3BB69-23CF-44E3-9099-C40C66FF867C}">
                  <a14:compatExt spid="_x0000_s90133"/>
                </a:ext>
                <a:ext uri="{FF2B5EF4-FFF2-40B4-BE49-F238E27FC236}">
                  <a16:creationId xmlns:a16="http://schemas.microsoft.com/office/drawing/2014/main" id="{00000000-0008-0000-5700-000015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180975</xdr:rowOff>
        </xdr:from>
        <xdr:to>
          <xdr:col>4</xdr:col>
          <xdr:colOff>323850</xdr:colOff>
          <xdr:row>4</xdr:row>
          <xdr:rowOff>142875</xdr:rowOff>
        </xdr:to>
        <xdr:sp macro="" textlink="">
          <xdr:nvSpPr>
            <xdr:cNvPr id="90135" name="Check Box 23" hidden="1">
              <a:extLst>
                <a:ext uri="{63B3BB69-23CF-44E3-9099-C40C66FF867C}">
                  <a14:compatExt spid="_x0000_s90135"/>
                </a:ext>
                <a:ext uri="{FF2B5EF4-FFF2-40B4-BE49-F238E27FC236}">
                  <a16:creationId xmlns:a16="http://schemas.microsoft.com/office/drawing/2014/main" id="{00000000-0008-0000-5700-000017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</xdr:row>
          <xdr:rowOff>152400</xdr:rowOff>
        </xdr:from>
        <xdr:to>
          <xdr:col>4</xdr:col>
          <xdr:colOff>323850</xdr:colOff>
          <xdr:row>6</xdr:row>
          <xdr:rowOff>123825</xdr:rowOff>
        </xdr:to>
        <xdr:sp macro="" textlink="">
          <xdr:nvSpPr>
            <xdr:cNvPr id="90136" name="Check Box 24" hidden="1">
              <a:extLst>
                <a:ext uri="{63B3BB69-23CF-44E3-9099-C40C66FF867C}">
                  <a14:compatExt spid="_x0000_s90136"/>
                </a:ext>
                <a:ext uri="{FF2B5EF4-FFF2-40B4-BE49-F238E27FC236}">
                  <a16:creationId xmlns:a16="http://schemas.microsoft.com/office/drawing/2014/main" id="{00000000-0008-0000-5700-000018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104775</xdr:rowOff>
        </xdr:from>
        <xdr:to>
          <xdr:col>4</xdr:col>
          <xdr:colOff>323850</xdr:colOff>
          <xdr:row>8</xdr:row>
          <xdr:rowOff>76200</xdr:rowOff>
        </xdr:to>
        <xdr:sp macro="" textlink="">
          <xdr:nvSpPr>
            <xdr:cNvPr id="90137" name="Check Box 25" hidden="1">
              <a:extLst>
                <a:ext uri="{63B3BB69-23CF-44E3-9099-C40C66FF867C}">
                  <a14:compatExt spid="_x0000_s90137"/>
                </a:ext>
                <a:ext uri="{FF2B5EF4-FFF2-40B4-BE49-F238E27FC236}">
                  <a16:creationId xmlns:a16="http://schemas.microsoft.com/office/drawing/2014/main" id="{00000000-0008-0000-5700-000019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485775</xdr:colOff>
      <xdr:row>19</xdr:row>
      <xdr:rowOff>28575</xdr:rowOff>
    </xdr:from>
    <xdr:to>
      <xdr:col>12</xdr:col>
      <xdr:colOff>314325</xdr:colOff>
      <xdr:row>22</xdr:row>
      <xdr:rowOff>228600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5700-000009000000}"/>
            </a:ext>
          </a:extLst>
        </xdr:cNvPr>
        <xdr:cNvSpPr/>
      </xdr:nvSpPr>
      <xdr:spPr>
        <a:xfrm>
          <a:off x="7781925" y="5486400"/>
          <a:ext cx="1200150" cy="1143000"/>
        </a:xfrm>
        <a:prstGeom prst="wedgeRectCallout">
          <a:avLst>
            <a:gd name="adj1" fmla="val -142510"/>
            <a:gd name="adj2" fmla="val -11319"/>
          </a:avLst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7</xdr:row>
      <xdr:rowOff>95250</xdr:rowOff>
    </xdr:from>
    <xdr:to>
      <xdr:col>12</xdr:col>
      <xdr:colOff>57150</xdr:colOff>
      <xdr:row>10</xdr:row>
      <xdr:rowOff>295275</xdr:rowOff>
    </xdr:to>
    <xdr:sp macro="" textlink="">
      <xdr:nvSpPr>
        <xdr:cNvPr id="4" name="Rectangular Callou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486525" y="2295525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Tahoma"/>
            </a:rPr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3</xdr:row>
          <xdr:rowOff>238125</xdr:rowOff>
        </xdr:from>
        <xdr:to>
          <xdr:col>4</xdr:col>
          <xdr:colOff>552450</xdr:colOff>
          <xdr:row>4</xdr:row>
          <xdr:rowOff>219075</xdr:rowOff>
        </xdr:to>
        <xdr:sp macro="" textlink="">
          <xdr:nvSpPr>
            <xdr:cNvPr id="1291266" name="Check Box 2" hidden="1">
              <a:extLst>
                <a:ext uri="{63B3BB69-23CF-44E3-9099-C40C66FF867C}">
                  <a14:compatExt spid="_x0000_s1291266"/>
                </a:ext>
                <a:ext uri="{FF2B5EF4-FFF2-40B4-BE49-F238E27FC236}">
                  <a16:creationId xmlns:a16="http://schemas.microsoft.com/office/drawing/2014/main" id="{00000000-0008-0000-0A00-000002B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10</xdr:row>
          <xdr:rowOff>123825</xdr:rowOff>
        </xdr:from>
        <xdr:to>
          <xdr:col>1</xdr:col>
          <xdr:colOff>619125</xdr:colOff>
          <xdr:row>11</xdr:row>
          <xdr:rowOff>104775</xdr:rowOff>
        </xdr:to>
        <xdr:sp macro="" textlink="">
          <xdr:nvSpPr>
            <xdr:cNvPr id="1291269" name="Check Box 5" hidden="1">
              <a:extLst>
                <a:ext uri="{63B3BB69-23CF-44E3-9099-C40C66FF867C}">
                  <a14:compatExt spid="_x0000_s1291269"/>
                </a:ext>
                <a:ext uri="{FF2B5EF4-FFF2-40B4-BE49-F238E27FC236}">
                  <a16:creationId xmlns:a16="http://schemas.microsoft.com/office/drawing/2014/main" id="{00000000-0008-0000-0A00-000005B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5</xdr:row>
          <xdr:rowOff>209550</xdr:rowOff>
        </xdr:from>
        <xdr:to>
          <xdr:col>4</xdr:col>
          <xdr:colOff>552450</xdr:colOff>
          <xdr:row>6</xdr:row>
          <xdr:rowOff>190500</xdr:rowOff>
        </xdr:to>
        <xdr:sp macro="" textlink="">
          <xdr:nvSpPr>
            <xdr:cNvPr id="1291272" name="Check Box 8" hidden="1">
              <a:extLst>
                <a:ext uri="{63B3BB69-23CF-44E3-9099-C40C66FF867C}">
                  <a14:compatExt spid="_x0000_s1291272"/>
                </a:ext>
                <a:ext uri="{FF2B5EF4-FFF2-40B4-BE49-F238E27FC236}">
                  <a16:creationId xmlns:a16="http://schemas.microsoft.com/office/drawing/2014/main" id="{00000000-0008-0000-0A00-000008B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7</xdr:row>
          <xdr:rowOff>190500</xdr:rowOff>
        </xdr:from>
        <xdr:to>
          <xdr:col>4</xdr:col>
          <xdr:colOff>552450</xdr:colOff>
          <xdr:row>8</xdr:row>
          <xdr:rowOff>171450</xdr:rowOff>
        </xdr:to>
        <xdr:sp macro="" textlink="">
          <xdr:nvSpPr>
            <xdr:cNvPr id="1291273" name="Check Box 9" hidden="1">
              <a:extLst>
                <a:ext uri="{63B3BB69-23CF-44E3-9099-C40C66FF867C}">
                  <a14:compatExt spid="_x0000_s1291273"/>
                </a:ext>
                <a:ext uri="{FF2B5EF4-FFF2-40B4-BE49-F238E27FC236}">
                  <a16:creationId xmlns:a16="http://schemas.microsoft.com/office/drawing/2014/main" id="{00000000-0008-0000-0A00-000009B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7</xdr:row>
          <xdr:rowOff>190500</xdr:rowOff>
        </xdr:from>
        <xdr:to>
          <xdr:col>1</xdr:col>
          <xdr:colOff>638175</xdr:colOff>
          <xdr:row>8</xdr:row>
          <xdr:rowOff>171450</xdr:rowOff>
        </xdr:to>
        <xdr:sp macro="" textlink="">
          <xdr:nvSpPr>
            <xdr:cNvPr id="1291275" name="Check Box 11" hidden="1">
              <a:extLst>
                <a:ext uri="{63B3BB69-23CF-44E3-9099-C40C66FF867C}">
                  <a14:compatExt spid="_x0000_s1291275"/>
                </a:ext>
                <a:ext uri="{FF2B5EF4-FFF2-40B4-BE49-F238E27FC236}">
                  <a16:creationId xmlns:a16="http://schemas.microsoft.com/office/drawing/2014/main" id="{00000000-0008-0000-0A00-00000BB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5</xdr:row>
          <xdr:rowOff>209550</xdr:rowOff>
        </xdr:from>
        <xdr:to>
          <xdr:col>1</xdr:col>
          <xdr:colOff>638175</xdr:colOff>
          <xdr:row>6</xdr:row>
          <xdr:rowOff>190500</xdr:rowOff>
        </xdr:to>
        <xdr:sp macro="" textlink="">
          <xdr:nvSpPr>
            <xdr:cNvPr id="1291276" name="Check Box 12" hidden="1">
              <a:extLst>
                <a:ext uri="{63B3BB69-23CF-44E3-9099-C40C66FF867C}">
                  <a14:compatExt spid="_x0000_s1291276"/>
                </a:ext>
                <a:ext uri="{FF2B5EF4-FFF2-40B4-BE49-F238E27FC236}">
                  <a16:creationId xmlns:a16="http://schemas.microsoft.com/office/drawing/2014/main" id="{00000000-0008-0000-0A00-00000CB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</xdr:row>
          <xdr:rowOff>238125</xdr:rowOff>
        </xdr:from>
        <xdr:to>
          <xdr:col>1</xdr:col>
          <xdr:colOff>638175</xdr:colOff>
          <xdr:row>4</xdr:row>
          <xdr:rowOff>219075</xdr:rowOff>
        </xdr:to>
        <xdr:sp macro="" textlink="">
          <xdr:nvSpPr>
            <xdr:cNvPr id="1291277" name="Check Box 13" hidden="1">
              <a:extLst>
                <a:ext uri="{63B3BB69-23CF-44E3-9099-C40C66FF867C}">
                  <a14:compatExt spid="_x0000_s1291277"/>
                </a:ext>
                <a:ext uri="{FF2B5EF4-FFF2-40B4-BE49-F238E27FC236}">
                  <a16:creationId xmlns:a16="http://schemas.microsoft.com/office/drawing/2014/main" id="{00000000-0008-0000-0A00-00000DB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114300</xdr:colOff>
      <xdr:row>21</xdr:row>
      <xdr:rowOff>95250</xdr:rowOff>
    </xdr:from>
    <xdr:to>
      <xdr:col>12</xdr:col>
      <xdr:colOff>628650</xdr:colOff>
      <xdr:row>25</xdr:row>
      <xdr:rowOff>57150</xdr:rowOff>
    </xdr:to>
    <xdr:sp macro="" textlink="">
      <xdr:nvSpPr>
        <xdr:cNvPr id="10" name="Rectangular Callout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600950" y="6257925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7</xdr:row>
      <xdr:rowOff>123825</xdr:rowOff>
    </xdr:from>
    <xdr:to>
      <xdr:col>12</xdr:col>
      <xdr:colOff>76200</xdr:colOff>
      <xdr:row>9</xdr:row>
      <xdr:rowOff>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0801350" y="1771650"/>
          <a:ext cx="2600325" cy="409575"/>
        </a:xfrm>
        <a:prstGeom prst="wedgeRectCallout">
          <a:avLst>
            <a:gd name="adj1" fmla="val -47206"/>
            <a:gd name="adj2" fmla="val 1159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ควรระบุข้อมูลให้ครบถ้วนและถูกต้อง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8</xdr:row>
          <xdr:rowOff>28575</xdr:rowOff>
        </xdr:from>
        <xdr:to>
          <xdr:col>4</xdr:col>
          <xdr:colOff>352425</xdr:colOff>
          <xdr:row>10</xdr:row>
          <xdr:rowOff>238125</xdr:rowOff>
        </xdr:to>
        <xdr:grpSp>
          <xdr:nvGrpSpPr>
            <xdr:cNvPr id="6286" name="Group 2">
              <a:extLst>
                <a:ext uri="{FF2B5EF4-FFF2-40B4-BE49-F238E27FC236}">
                  <a16:creationId xmlns:a16="http://schemas.microsoft.com/office/drawing/2014/main" id="{00000000-0008-0000-0E00-00008E1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05125" y="1962150"/>
              <a:ext cx="285750" cy="742950"/>
              <a:chOff x="2905125" y="2228849"/>
              <a:chExt cx="285750" cy="847731"/>
            </a:xfrm>
          </xdr:grpSpPr>
          <xdr:sp macro="" textlink="">
            <xdr:nvSpPr>
              <xdr:cNvPr id="6157" name="Check Box 13" hidden="1">
                <a:extLst>
                  <a:ext uri="{63B3BB69-23CF-44E3-9099-C40C66FF867C}">
                    <a14:compatExt spid="_x0000_s6157"/>
                  </a:ext>
                  <a:ext uri="{FF2B5EF4-FFF2-40B4-BE49-F238E27FC236}">
                    <a16:creationId xmlns:a16="http://schemas.microsoft.com/office/drawing/2014/main" id="{00000000-0008-0000-0E00-00000D180000}"/>
                  </a:ext>
                </a:extLst>
              </xdr:cNvPr>
              <xdr:cNvSpPr/>
            </xdr:nvSpPr>
            <xdr:spPr bwMode="auto">
              <a:xfrm>
                <a:off x="2905125" y="2228849"/>
                <a:ext cx="285750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8" name="Check Box 14" hidden="1">
                <a:extLst>
                  <a:ext uri="{63B3BB69-23CF-44E3-9099-C40C66FF867C}">
                    <a14:compatExt spid="_x0000_s6158"/>
                  </a:ext>
                  <a:ext uri="{FF2B5EF4-FFF2-40B4-BE49-F238E27FC236}">
                    <a16:creationId xmlns:a16="http://schemas.microsoft.com/office/drawing/2014/main" id="{00000000-0008-0000-0E00-00000E180000}"/>
                  </a:ext>
                </a:extLst>
              </xdr:cNvPr>
              <xdr:cNvSpPr/>
            </xdr:nvSpPr>
            <xdr:spPr bwMode="auto">
              <a:xfrm>
                <a:off x="2905125" y="2533650"/>
                <a:ext cx="285750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9" name="Check Box 15" hidden="1">
                <a:extLst>
                  <a:ext uri="{63B3BB69-23CF-44E3-9099-C40C66FF867C}">
                    <a14:compatExt spid="_x0000_s6159"/>
                  </a:ext>
                  <a:ext uri="{FF2B5EF4-FFF2-40B4-BE49-F238E27FC236}">
                    <a16:creationId xmlns:a16="http://schemas.microsoft.com/office/drawing/2014/main" id="{00000000-0008-0000-0E00-00000F180000}"/>
                  </a:ext>
                </a:extLst>
              </xdr:cNvPr>
              <xdr:cNvSpPr/>
            </xdr:nvSpPr>
            <xdr:spPr bwMode="auto">
              <a:xfrm>
                <a:off x="2905125" y="2809880"/>
                <a:ext cx="2857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12</xdr:row>
          <xdr:rowOff>19050</xdr:rowOff>
        </xdr:from>
        <xdr:to>
          <xdr:col>4</xdr:col>
          <xdr:colOff>361950</xdr:colOff>
          <xdr:row>14</xdr:row>
          <xdr:rowOff>228600</xdr:rowOff>
        </xdr:to>
        <xdr:grpSp>
          <xdr:nvGrpSpPr>
            <xdr:cNvPr id="6287" name="Group 3">
              <a:extLst>
                <a:ext uri="{FF2B5EF4-FFF2-40B4-BE49-F238E27FC236}">
                  <a16:creationId xmlns:a16="http://schemas.microsoft.com/office/drawing/2014/main" id="{00000000-0008-0000-0E00-00008F1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14650" y="2876550"/>
              <a:ext cx="285750" cy="742950"/>
              <a:chOff x="2914650" y="3257552"/>
              <a:chExt cx="285750" cy="847725"/>
            </a:xfrm>
          </xdr:grpSpPr>
          <xdr:sp macro="" textlink="">
            <xdr:nvSpPr>
              <xdr:cNvPr id="6160" name="Check Box 16" hidden="1">
                <a:extLst>
                  <a:ext uri="{63B3BB69-23CF-44E3-9099-C40C66FF867C}">
                    <a14:compatExt spid="_x0000_s6160"/>
                  </a:ext>
                  <a:ext uri="{FF2B5EF4-FFF2-40B4-BE49-F238E27FC236}">
                    <a16:creationId xmlns:a16="http://schemas.microsoft.com/office/drawing/2014/main" id="{00000000-0008-0000-0E00-000010180000}"/>
                  </a:ext>
                </a:extLst>
              </xdr:cNvPr>
              <xdr:cNvSpPr/>
            </xdr:nvSpPr>
            <xdr:spPr bwMode="auto">
              <a:xfrm>
                <a:off x="2914650" y="3257552"/>
                <a:ext cx="285750" cy="2857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1" name="Check Box 17" hidden="1">
                <a:extLst>
                  <a:ext uri="{63B3BB69-23CF-44E3-9099-C40C66FF867C}">
                    <a14:compatExt spid="_x0000_s6161"/>
                  </a:ext>
                  <a:ext uri="{FF2B5EF4-FFF2-40B4-BE49-F238E27FC236}">
                    <a16:creationId xmlns:a16="http://schemas.microsoft.com/office/drawing/2014/main" id="{00000000-0008-0000-0E00-000011180000}"/>
                  </a:ext>
                </a:extLst>
              </xdr:cNvPr>
              <xdr:cNvSpPr/>
            </xdr:nvSpPr>
            <xdr:spPr bwMode="auto">
              <a:xfrm>
                <a:off x="2914650" y="3543300"/>
                <a:ext cx="2857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2" name="Check Box 18" hidden="1">
                <a:extLst>
                  <a:ext uri="{63B3BB69-23CF-44E3-9099-C40C66FF867C}">
                    <a14:compatExt spid="_x0000_s6162"/>
                  </a:ext>
                  <a:ext uri="{FF2B5EF4-FFF2-40B4-BE49-F238E27FC236}">
                    <a16:creationId xmlns:a16="http://schemas.microsoft.com/office/drawing/2014/main" id="{00000000-0008-0000-0E00-000012180000}"/>
                  </a:ext>
                </a:extLst>
              </xdr:cNvPr>
              <xdr:cNvSpPr/>
            </xdr:nvSpPr>
            <xdr:spPr bwMode="auto">
              <a:xfrm>
                <a:off x="2914650" y="3838577"/>
                <a:ext cx="2857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12</xdr:col>
      <xdr:colOff>552450</xdr:colOff>
      <xdr:row>4</xdr:row>
      <xdr:rowOff>76200</xdr:rowOff>
    </xdr:from>
    <xdr:to>
      <xdr:col>14</xdr:col>
      <xdr:colOff>295275</xdr:colOff>
      <xdr:row>6</xdr:row>
      <xdr:rowOff>238125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353300" y="1247775"/>
          <a:ext cx="1114425" cy="800100"/>
        </a:xfrm>
        <a:prstGeom prst="wedgeRectCallout">
          <a:avLst>
            <a:gd name="adj1" fmla="val -96047"/>
            <a:gd name="adj2" fmla="val 267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ควรระบุ </a:t>
          </a:r>
          <a:r>
            <a:rPr lang="en-US" sz="1100"/>
            <a:t>TR </a:t>
          </a:r>
          <a:r>
            <a:rPr lang="th-TH" sz="1100"/>
            <a:t>ตามมิเตอร์ที่ใช้งาน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</xdr:row>
          <xdr:rowOff>38100</xdr:rowOff>
        </xdr:from>
        <xdr:to>
          <xdr:col>4</xdr:col>
          <xdr:colOff>352425</xdr:colOff>
          <xdr:row>6</xdr:row>
          <xdr:rowOff>238125</xdr:rowOff>
        </xdr:to>
        <xdr:grpSp>
          <xdr:nvGrpSpPr>
            <xdr:cNvPr id="6289" name="Group 22">
              <a:extLst>
                <a:ext uri="{FF2B5EF4-FFF2-40B4-BE49-F238E27FC236}">
                  <a16:creationId xmlns:a16="http://schemas.microsoft.com/office/drawing/2014/main" id="{00000000-0008-0000-0E00-0000911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05125" y="1047750"/>
              <a:ext cx="285750" cy="733425"/>
              <a:chOff x="2914650" y="3257548"/>
              <a:chExt cx="285750" cy="847731"/>
            </a:xfrm>
          </xdr:grpSpPr>
          <xdr:sp macro="" textlink="">
            <xdr:nvSpPr>
              <xdr:cNvPr id="6235" name="Check Box 91" hidden="1">
                <a:extLst>
                  <a:ext uri="{63B3BB69-23CF-44E3-9099-C40C66FF867C}">
                    <a14:compatExt spid="_x0000_s6235"/>
                  </a:ext>
                  <a:ext uri="{FF2B5EF4-FFF2-40B4-BE49-F238E27FC236}">
                    <a16:creationId xmlns:a16="http://schemas.microsoft.com/office/drawing/2014/main" id="{00000000-0008-0000-0E00-00005B180000}"/>
                  </a:ext>
                </a:extLst>
              </xdr:cNvPr>
              <xdr:cNvSpPr/>
            </xdr:nvSpPr>
            <xdr:spPr bwMode="auto">
              <a:xfrm>
                <a:off x="2914650" y="3257548"/>
                <a:ext cx="285750" cy="2857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36" name="Check Box 92" hidden="1">
                <a:extLst>
                  <a:ext uri="{63B3BB69-23CF-44E3-9099-C40C66FF867C}">
                    <a14:compatExt spid="_x0000_s6236"/>
                  </a:ext>
                  <a:ext uri="{FF2B5EF4-FFF2-40B4-BE49-F238E27FC236}">
                    <a16:creationId xmlns:a16="http://schemas.microsoft.com/office/drawing/2014/main" id="{00000000-0008-0000-0E00-00005C180000}"/>
                  </a:ext>
                </a:extLst>
              </xdr:cNvPr>
              <xdr:cNvSpPr/>
            </xdr:nvSpPr>
            <xdr:spPr bwMode="auto">
              <a:xfrm>
                <a:off x="2914650" y="3543300"/>
                <a:ext cx="2857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37" name="Check Box 93" hidden="1">
                <a:extLst>
                  <a:ext uri="{63B3BB69-23CF-44E3-9099-C40C66FF867C}">
                    <a14:compatExt spid="_x0000_s6237"/>
                  </a:ext>
                  <a:ext uri="{FF2B5EF4-FFF2-40B4-BE49-F238E27FC236}">
                    <a16:creationId xmlns:a16="http://schemas.microsoft.com/office/drawing/2014/main" id="{00000000-0008-0000-0E00-00005D180000}"/>
                  </a:ext>
                </a:extLst>
              </xdr:cNvPr>
              <xdr:cNvSpPr/>
            </xdr:nvSpPr>
            <xdr:spPr bwMode="auto">
              <a:xfrm>
                <a:off x="2914650" y="3838579"/>
                <a:ext cx="2857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25</xdr:row>
      <xdr:rowOff>66675</xdr:rowOff>
    </xdr:from>
    <xdr:to>
      <xdr:col>6</xdr:col>
      <xdr:colOff>571500</xdr:colOff>
      <xdr:row>26</xdr:row>
      <xdr:rowOff>85725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4648200" y="13420725"/>
          <a:ext cx="5238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x </a:t>
          </a:r>
          <a:r>
            <a:rPr lang="th-TH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100</a:t>
          </a:r>
          <a:endParaRPr lang="th-TH" sz="10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619125</xdr:colOff>
      <xdr:row>27</xdr:row>
      <xdr:rowOff>219075</xdr:rowOff>
    </xdr:from>
    <xdr:to>
      <xdr:col>4</xdr:col>
      <xdr:colOff>619125</xdr:colOff>
      <xdr:row>27</xdr:row>
      <xdr:rowOff>219075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>
          <a:off x="1828800" y="7229475"/>
          <a:ext cx="1466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25</xdr:row>
      <xdr:rowOff>180975</xdr:rowOff>
    </xdr:from>
    <xdr:to>
      <xdr:col>6</xdr:col>
      <xdr:colOff>152400</xdr:colOff>
      <xdr:row>25</xdr:row>
      <xdr:rowOff>180975</xdr:rowOff>
    </xdr:to>
    <xdr:cxnSp macro="">
      <xdr:nvCxnSpPr>
        <xdr:cNvPr id="4620002" name="Straight Connector 4">
          <a:extLst>
            <a:ext uri="{FF2B5EF4-FFF2-40B4-BE49-F238E27FC236}">
              <a16:creationId xmlns:a16="http://schemas.microsoft.com/office/drawing/2014/main" id="{00000000-0008-0000-0F00-0000E27E4600}"/>
            </a:ext>
          </a:extLst>
        </xdr:cNvPr>
        <xdr:cNvCxnSpPr>
          <a:cxnSpLocks noChangeShapeType="1"/>
        </xdr:cNvCxnSpPr>
      </xdr:nvCxnSpPr>
      <xdr:spPr bwMode="auto">
        <a:xfrm>
          <a:off x="1819275" y="6457950"/>
          <a:ext cx="2933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552450</xdr:colOff>
      <xdr:row>28</xdr:row>
      <xdr:rowOff>28575</xdr:rowOff>
    </xdr:from>
    <xdr:to>
      <xdr:col>4</xdr:col>
      <xdr:colOff>552450</xdr:colOff>
      <xdr:row>28</xdr:row>
      <xdr:rowOff>238125</xdr:rowOff>
    </xdr:to>
    <xdr:grpSp>
      <xdr:nvGrpSpPr>
        <xdr:cNvPr id="4620003" name="Group 21">
          <a:extLst>
            <a:ext uri="{FF2B5EF4-FFF2-40B4-BE49-F238E27FC236}">
              <a16:creationId xmlns:a16="http://schemas.microsoft.com/office/drawing/2014/main" id="{00000000-0008-0000-0F00-0000E37E4600}"/>
            </a:ext>
          </a:extLst>
        </xdr:cNvPr>
        <xdr:cNvGrpSpPr>
          <a:grpSpLocks/>
        </xdr:cNvGrpSpPr>
      </xdr:nvGrpSpPr>
      <xdr:grpSpPr bwMode="auto">
        <a:xfrm>
          <a:off x="1762125" y="6972300"/>
          <a:ext cx="1466850" cy="209550"/>
          <a:chOff x="1600200" y="6963281"/>
          <a:chExt cx="1933575" cy="551944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1600200" y="6963281"/>
            <a:ext cx="251114" cy="551944"/>
          </a:xfrm>
          <a:custGeom>
            <a:avLst/>
            <a:gdLst>
              <a:gd name="connsiteX0" fmla="*/ 0 w 247650"/>
              <a:gd name="connsiteY0" fmla="*/ 304294 h 551944"/>
              <a:gd name="connsiteX1" fmla="*/ 66675 w 247650"/>
              <a:gd name="connsiteY1" fmla="*/ 189994 h 551944"/>
              <a:gd name="connsiteX2" fmla="*/ 66675 w 247650"/>
              <a:gd name="connsiteY2" fmla="*/ 189994 h 551944"/>
              <a:gd name="connsiteX3" fmla="*/ 152400 w 247650"/>
              <a:gd name="connsiteY3" fmla="*/ 551944 h 551944"/>
              <a:gd name="connsiteX4" fmla="*/ 152400 w 247650"/>
              <a:gd name="connsiteY4" fmla="*/ 551944 h 551944"/>
              <a:gd name="connsiteX5" fmla="*/ 219075 w 247650"/>
              <a:gd name="connsiteY5" fmla="*/ 47119 h 551944"/>
              <a:gd name="connsiteX6" fmla="*/ 247650 w 247650"/>
              <a:gd name="connsiteY6" fmla="*/ 18544 h 551944"/>
              <a:gd name="connsiteX7" fmla="*/ 219075 w 247650"/>
              <a:gd name="connsiteY7" fmla="*/ 18544 h 551944"/>
              <a:gd name="connsiteX8" fmla="*/ 228600 w 247650"/>
              <a:gd name="connsiteY8" fmla="*/ 28069 h 5519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47650" h="551944">
                <a:moveTo>
                  <a:pt x="0" y="304294"/>
                </a:moveTo>
                <a:lnTo>
                  <a:pt x="66675" y="189994"/>
                </a:lnTo>
                <a:lnTo>
                  <a:pt x="66675" y="189994"/>
                </a:lnTo>
                <a:lnTo>
                  <a:pt x="152400" y="551944"/>
                </a:lnTo>
                <a:lnTo>
                  <a:pt x="152400" y="551944"/>
                </a:lnTo>
                <a:cubicBezTo>
                  <a:pt x="163512" y="467807"/>
                  <a:pt x="203200" y="136019"/>
                  <a:pt x="219075" y="47119"/>
                </a:cubicBezTo>
                <a:cubicBezTo>
                  <a:pt x="234950" y="-41781"/>
                  <a:pt x="247650" y="23306"/>
                  <a:pt x="247650" y="18544"/>
                </a:cubicBezTo>
                <a:cubicBezTo>
                  <a:pt x="247650" y="13782"/>
                  <a:pt x="222250" y="16957"/>
                  <a:pt x="219075" y="18544"/>
                </a:cubicBezTo>
                <a:cubicBezTo>
                  <a:pt x="215900" y="20131"/>
                  <a:pt x="228600" y="28069"/>
                  <a:pt x="228600" y="28069"/>
                </a:cubicBezTo>
              </a:path>
            </a:pathLst>
          </a:cu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th-TH"/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F00-000014000000}"/>
              </a:ext>
            </a:extLst>
          </xdr:cNvPr>
          <xdr:cNvCxnSpPr/>
        </xdr:nvCxnSpPr>
        <xdr:spPr>
          <a:xfrm>
            <a:off x="1826202" y="6963281"/>
            <a:ext cx="1707573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paporn\Target%20&amp;%20Plan\Building\Phyathai%203_ET&amp;P\Energy%20Consumption%20&amp;%20EEI%20_P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thprapon\common\DeltaElectronics3\raw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.&#3591;&#3634;&#3609;%20&#3588;&#3640;&#3603;&#3617;&#3591;&#3588;&#3621;\&#3595;&#3629;&#3591;&#3592;&#3604;&#3627;&#3617;&#3634;&#3618;&#3588;&#3619;&#3640;&#3601;%20Font_TH%20sarabun%204%20exel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en/formfact_256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en/formbuild_256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"/>
      <sheetName val="Chart1"/>
      <sheetName val="Water"/>
      <sheetName val="Chart2"/>
      <sheetName val="Product"/>
      <sheetName val="Chart3"/>
      <sheetName val="EEI"/>
      <sheetName val="Chart4"/>
      <sheetName val="Chart5"/>
      <sheetName val="Sheet1"/>
      <sheetName val="Energy Consumption &amp; EEI _PPW"/>
      <sheetName val="fas"/>
      <sheetName val="CU03+SF01-4"/>
      <sheetName val="การใช้พลังงาน(1)"/>
    </sheetNames>
    <sheetDataSet>
      <sheetData sheetId="0" refreshError="1">
        <row r="2">
          <cell r="A2" t="str">
            <v>อาคาร บางกอกซิตี้ ทาวเวอร์</v>
          </cell>
        </row>
        <row r="3">
          <cell r="A3" t="str">
            <v>บริษัท : กองทุนรวมสินทรัพย์ไทย 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"/>
      <sheetName val="Chart1"/>
      <sheetName val="EEtemp"/>
      <sheetName val="Water"/>
      <sheetName val="Chart2"/>
      <sheetName val="Product"/>
      <sheetName val="Chart3"/>
      <sheetName val="EEI"/>
      <sheetName val="Chart4"/>
      <sheetName val="Chart5"/>
      <sheetName val="EEItemp"/>
      <sheetName val="Sheet2"/>
      <sheetName val="Sheet3"/>
      <sheetName val="#REF"/>
      <sheetName val="Sol-Other"/>
      <sheetName val="การใช้พลังงาน(1)"/>
      <sheetName val="MONTH"/>
      <sheetName val="f_test_ผลรวม"/>
      <sheetName val="f_test_รหัส"/>
      <sheetName val="f_test_วัน"/>
      <sheetName val="Fuel Type"/>
      <sheetName val="จ้างหล่อ"/>
      <sheetName val="Attachment-4(2)"/>
      <sheetName val="MAY"/>
      <sheetName val="Pulp2"/>
      <sheetName val="ก.3"/>
      <sheetName val="Eirr"/>
      <sheetName val="CV005 CCA to FM"/>
      <sheetName val="CV001 FM for upload"/>
      <sheetName val="work order"/>
      <sheetName val="SBM2 (FG.1)"/>
      <sheetName val="Fuel_Type"/>
      <sheetName val="ก_3"/>
      <sheetName val="SBM2_(FG_1)"/>
      <sheetName val="work_order"/>
      <sheetName val="UW FRM E2"/>
      <sheetName val="SUM น้ำ"/>
      <sheetName val="NOJOS"/>
      <sheetName val="FIAT"/>
      <sheetName val="rawData"/>
    </sheetNames>
    <sheetDataSet>
      <sheetData sheetId="0" refreshError="1">
        <row r="2">
          <cell r="A2" t="str">
            <v>บริษัท เดลต้า อิเลคโทรนิคส์ (ประเทศไทย) จำกัด (มหาชน) โรงงานที่สาม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วมกลุ่ม"/>
      <sheetName val="FG"/>
      <sheetName val="INPUT"/>
      <sheetName val="ข้อมูลเบื้องต้น"/>
      <sheetName val=" เทียบ"/>
      <sheetName val="ไม่เทียบ"/>
      <sheetName val="allNY"/>
      <sheetName val="ซองจดหมาย (ปกติ)"/>
      <sheetName val="รายชื่อโรงงาน"/>
      <sheetName val="กรอกข้อมูลเบื้องต้น"/>
      <sheetName val="ซองจดหมาย (A4)"/>
      <sheetName val="ซองจดหมาย"/>
      <sheetName val="Lists"/>
      <sheetName val="Lebel"/>
      <sheetName val="fas"/>
      <sheetName val="input_FBR51-52"/>
      <sheetName val="ECCT 419 ฉบับ 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  <row r="3">
          <cell r="B3">
            <v>2</v>
          </cell>
        </row>
        <row r="4">
          <cell r="B4">
            <v>3</v>
          </cell>
        </row>
        <row r="5">
          <cell r="B5">
            <v>4</v>
          </cell>
        </row>
        <row r="6">
          <cell r="B6">
            <v>5</v>
          </cell>
        </row>
        <row r="7">
          <cell r="B7">
            <v>6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</row>
        <row r="13"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</row>
        <row r="23">
          <cell r="B23">
            <v>22</v>
          </cell>
        </row>
        <row r="24">
          <cell r="B24">
            <v>23</v>
          </cell>
        </row>
        <row r="25">
          <cell r="B25">
            <v>24</v>
          </cell>
        </row>
        <row r="26"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  <row r="33">
          <cell r="B33">
            <v>32</v>
          </cell>
        </row>
        <row r="34">
          <cell r="B34">
            <v>33</v>
          </cell>
        </row>
        <row r="35">
          <cell r="B35">
            <v>34</v>
          </cell>
        </row>
        <row r="36">
          <cell r="B36">
            <v>35</v>
          </cell>
        </row>
        <row r="37">
          <cell r="B37">
            <v>36</v>
          </cell>
        </row>
        <row r="38">
          <cell r="B38">
            <v>37</v>
          </cell>
        </row>
        <row r="39">
          <cell r="B39">
            <v>38</v>
          </cell>
        </row>
        <row r="40">
          <cell r="B40">
            <v>39</v>
          </cell>
        </row>
        <row r="41">
          <cell r="B41">
            <v>40</v>
          </cell>
        </row>
        <row r="42">
          <cell r="B42">
            <v>41</v>
          </cell>
        </row>
        <row r="43">
          <cell r="B43">
            <v>42</v>
          </cell>
        </row>
        <row r="44">
          <cell r="B44">
            <v>43</v>
          </cell>
        </row>
        <row r="45">
          <cell r="B45">
            <v>44</v>
          </cell>
        </row>
        <row r="46">
          <cell r="B46">
            <v>45</v>
          </cell>
        </row>
        <row r="47">
          <cell r="B47">
            <v>46</v>
          </cell>
        </row>
        <row r="48">
          <cell r="B48">
            <v>47</v>
          </cell>
        </row>
        <row r="49">
          <cell r="B49">
            <v>48</v>
          </cell>
        </row>
        <row r="50">
          <cell r="B50">
            <v>49</v>
          </cell>
        </row>
        <row r="51">
          <cell r="B51">
            <v>50</v>
          </cell>
        </row>
        <row r="52">
          <cell r="B52">
            <v>51</v>
          </cell>
        </row>
        <row r="53">
          <cell r="B53">
            <v>52</v>
          </cell>
        </row>
        <row r="54">
          <cell r="B54">
            <v>53</v>
          </cell>
        </row>
        <row r="55">
          <cell r="B55">
            <v>54</v>
          </cell>
        </row>
        <row r="56">
          <cell r="B56">
            <v>55</v>
          </cell>
        </row>
        <row r="57">
          <cell r="B57">
            <v>56</v>
          </cell>
        </row>
        <row r="58">
          <cell r="B58">
            <v>57</v>
          </cell>
        </row>
        <row r="59">
          <cell r="B59">
            <v>58</v>
          </cell>
        </row>
        <row r="60">
          <cell r="B60">
            <v>59</v>
          </cell>
        </row>
        <row r="61">
          <cell r="B61">
            <v>60</v>
          </cell>
        </row>
        <row r="62">
          <cell r="B62">
            <v>61</v>
          </cell>
        </row>
        <row r="63">
          <cell r="B63">
            <v>62</v>
          </cell>
        </row>
        <row r="64">
          <cell r="B64">
            <v>63</v>
          </cell>
        </row>
        <row r="65">
          <cell r="B65">
            <v>64</v>
          </cell>
        </row>
        <row r="66">
          <cell r="B66">
            <v>65</v>
          </cell>
        </row>
        <row r="67">
          <cell r="B67">
            <v>66</v>
          </cell>
        </row>
        <row r="68">
          <cell r="B68">
            <v>67</v>
          </cell>
        </row>
        <row r="69">
          <cell r="B69">
            <v>68</v>
          </cell>
        </row>
        <row r="70">
          <cell r="B70">
            <v>69</v>
          </cell>
        </row>
        <row r="71">
          <cell r="B71">
            <v>70</v>
          </cell>
        </row>
        <row r="72">
          <cell r="B72">
            <v>71</v>
          </cell>
        </row>
        <row r="73">
          <cell r="B73">
            <v>72</v>
          </cell>
        </row>
        <row r="74">
          <cell r="B74">
            <v>73</v>
          </cell>
        </row>
        <row r="75">
          <cell r="B75">
            <v>74</v>
          </cell>
        </row>
        <row r="76">
          <cell r="B76">
            <v>75</v>
          </cell>
        </row>
        <row r="77">
          <cell r="B77">
            <v>76</v>
          </cell>
        </row>
        <row r="78">
          <cell r="B78">
            <v>77</v>
          </cell>
        </row>
        <row r="79">
          <cell r="B79">
            <v>78</v>
          </cell>
        </row>
        <row r="80">
          <cell r="B80">
            <v>79</v>
          </cell>
        </row>
        <row r="81">
          <cell r="B81">
            <v>80</v>
          </cell>
        </row>
        <row r="82">
          <cell r="B82">
            <v>81</v>
          </cell>
        </row>
        <row r="83">
          <cell r="B83">
            <v>82</v>
          </cell>
        </row>
        <row r="84">
          <cell r="B84">
            <v>83</v>
          </cell>
        </row>
        <row r="85">
          <cell r="B85">
            <v>84</v>
          </cell>
        </row>
        <row r="86">
          <cell r="B86">
            <v>85</v>
          </cell>
        </row>
        <row r="87">
          <cell r="B87">
            <v>86</v>
          </cell>
        </row>
        <row r="88">
          <cell r="B88">
            <v>87</v>
          </cell>
        </row>
        <row r="89">
          <cell r="B89">
            <v>88</v>
          </cell>
        </row>
        <row r="90">
          <cell r="B90">
            <v>89</v>
          </cell>
        </row>
        <row r="91">
          <cell r="B91">
            <v>90</v>
          </cell>
        </row>
        <row r="92">
          <cell r="B92">
            <v>91</v>
          </cell>
        </row>
        <row r="93">
          <cell r="B93">
            <v>92</v>
          </cell>
        </row>
        <row r="94">
          <cell r="B94">
            <v>93</v>
          </cell>
        </row>
        <row r="95">
          <cell r="B95">
            <v>94</v>
          </cell>
        </row>
        <row r="96">
          <cell r="B96">
            <v>95</v>
          </cell>
        </row>
        <row r="97">
          <cell r="B97">
            <v>96</v>
          </cell>
        </row>
        <row r="98">
          <cell r="B98">
            <v>97</v>
          </cell>
        </row>
        <row r="99">
          <cell r="B99">
            <v>98</v>
          </cell>
        </row>
        <row r="100">
          <cell r="B100">
            <v>99</v>
          </cell>
        </row>
        <row r="101">
          <cell r="B101">
            <v>100</v>
          </cell>
        </row>
        <row r="102">
          <cell r="B102">
            <v>101</v>
          </cell>
        </row>
        <row r="103">
          <cell r="B103">
            <v>102</v>
          </cell>
        </row>
        <row r="104">
          <cell r="B104">
            <v>103</v>
          </cell>
        </row>
        <row r="105">
          <cell r="B105">
            <v>104</v>
          </cell>
        </row>
        <row r="106">
          <cell r="B106">
            <v>105</v>
          </cell>
        </row>
        <row r="107">
          <cell r="B107">
            <v>106</v>
          </cell>
        </row>
        <row r="108">
          <cell r="B108">
            <v>107</v>
          </cell>
        </row>
        <row r="109">
          <cell r="B109">
            <v>108</v>
          </cell>
        </row>
        <row r="110">
          <cell r="B110">
            <v>109</v>
          </cell>
        </row>
        <row r="111">
          <cell r="B111">
            <v>110</v>
          </cell>
        </row>
        <row r="112">
          <cell r="B112">
            <v>111</v>
          </cell>
        </row>
        <row r="113">
          <cell r="B113">
            <v>112</v>
          </cell>
        </row>
        <row r="114">
          <cell r="B114">
            <v>113</v>
          </cell>
        </row>
        <row r="115">
          <cell r="B115">
            <v>114</v>
          </cell>
        </row>
        <row r="116">
          <cell r="B116">
            <v>115</v>
          </cell>
        </row>
        <row r="117">
          <cell r="B117">
            <v>116</v>
          </cell>
        </row>
        <row r="118">
          <cell r="B118">
            <v>117</v>
          </cell>
        </row>
        <row r="119">
          <cell r="B119">
            <v>118</v>
          </cell>
        </row>
        <row r="120">
          <cell r="B120">
            <v>119</v>
          </cell>
        </row>
        <row r="121">
          <cell r="B121">
            <v>120</v>
          </cell>
        </row>
        <row r="122">
          <cell r="B122">
            <v>121</v>
          </cell>
        </row>
        <row r="123">
          <cell r="B123">
            <v>122</v>
          </cell>
        </row>
        <row r="124">
          <cell r="B124">
            <v>123</v>
          </cell>
        </row>
        <row r="125">
          <cell r="B125">
            <v>124</v>
          </cell>
        </row>
        <row r="126">
          <cell r="B126">
            <v>125</v>
          </cell>
        </row>
        <row r="127">
          <cell r="B127">
            <v>126</v>
          </cell>
        </row>
        <row r="128">
          <cell r="B128">
            <v>127</v>
          </cell>
        </row>
        <row r="129">
          <cell r="B129">
            <v>128</v>
          </cell>
        </row>
        <row r="130">
          <cell r="B130">
            <v>129</v>
          </cell>
        </row>
        <row r="131">
          <cell r="B131">
            <v>130</v>
          </cell>
        </row>
        <row r="132">
          <cell r="B132">
            <v>131</v>
          </cell>
        </row>
        <row r="133">
          <cell r="B133">
            <v>132</v>
          </cell>
        </row>
        <row r="134">
          <cell r="B134">
            <v>133</v>
          </cell>
        </row>
        <row r="135">
          <cell r="B135">
            <v>134</v>
          </cell>
        </row>
        <row r="136">
          <cell r="B136">
            <v>135</v>
          </cell>
        </row>
        <row r="137">
          <cell r="B137">
            <v>136</v>
          </cell>
        </row>
        <row r="138">
          <cell r="B138">
            <v>137</v>
          </cell>
        </row>
        <row r="139">
          <cell r="B139">
            <v>138</v>
          </cell>
        </row>
        <row r="140">
          <cell r="B140">
            <v>139</v>
          </cell>
        </row>
        <row r="141">
          <cell r="B141">
            <v>140</v>
          </cell>
        </row>
        <row r="142">
          <cell r="B142">
            <v>141</v>
          </cell>
        </row>
        <row r="143">
          <cell r="B143">
            <v>142</v>
          </cell>
        </row>
        <row r="144">
          <cell r="B144">
            <v>143</v>
          </cell>
        </row>
        <row r="145">
          <cell r="B145">
            <v>144</v>
          </cell>
        </row>
        <row r="146">
          <cell r="B146">
            <v>145</v>
          </cell>
        </row>
        <row r="147">
          <cell r="B147">
            <v>146</v>
          </cell>
        </row>
        <row r="148">
          <cell r="B148">
            <v>147</v>
          </cell>
        </row>
        <row r="149">
          <cell r="B149">
            <v>148</v>
          </cell>
        </row>
        <row r="150">
          <cell r="B150">
            <v>149</v>
          </cell>
        </row>
        <row r="151">
          <cell r="B151">
            <v>150</v>
          </cell>
        </row>
        <row r="152">
          <cell r="B152">
            <v>151</v>
          </cell>
        </row>
        <row r="153">
          <cell r="B153">
            <v>152</v>
          </cell>
        </row>
        <row r="154">
          <cell r="B154">
            <v>153</v>
          </cell>
        </row>
        <row r="155">
          <cell r="B155">
            <v>154</v>
          </cell>
        </row>
        <row r="156">
          <cell r="B156">
            <v>155</v>
          </cell>
        </row>
        <row r="157">
          <cell r="B157">
            <v>156</v>
          </cell>
        </row>
        <row r="158">
          <cell r="B158">
            <v>157</v>
          </cell>
        </row>
        <row r="159">
          <cell r="B159">
            <v>158</v>
          </cell>
        </row>
        <row r="160">
          <cell r="B160">
            <v>159</v>
          </cell>
        </row>
        <row r="161">
          <cell r="B161">
            <v>160</v>
          </cell>
        </row>
        <row r="162">
          <cell r="B162">
            <v>161</v>
          </cell>
        </row>
        <row r="163">
          <cell r="B163">
            <v>162</v>
          </cell>
        </row>
        <row r="164">
          <cell r="B164">
            <v>163</v>
          </cell>
        </row>
        <row r="165">
          <cell r="B165">
            <v>164</v>
          </cell>
        </row>
      </sheetData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"/>
      <sheetName val="หน้ารับรอง"/>
      <sheetName val="สารบัญ"/>
      <sheetName val="ข้อมูลเบื้องต้น"/>
      <sheetName val="เบื้องต้น-ต่อ"/>
      <sheetName val="ขั้นตอนที่1"/>
      <sheetName val="โครงสร้างหน้าที่"/>
      <sheetName val="วิธีการเผยแพร่"/>
      <sheetName val="เอกสารเผยแพร่ "/>
      <sheetName val="ขั้นตอนที่2"/>
      <sheetName val="ข้อมูล"/>
      <sheetName val="สรุป EMM2"/>
      <sheetName val="ขั้นตอนที่3"/>
      <sheetName val="เอกสารเผยแพร่นโยบาย"/>
      <sheetName val="ขั้นตอนที่4"/>
      <sheetName val="4.1.1)ข้อมูลการผลิตปี 60"/>
      <sheetName val="หม้อแปลงปัจจุบัน"/>
      <sheetName val="ไฟฟ้าปี 60"/>
      <sheetName val="เชื้อเพลิง 60"/>
      <sheetName val="เชื้อเพลิงเพื่อผลิตไฟฟ้า 60"/>
      <sheetName val="สัดส่วนไฟฟ้า 60"/>
      <sheetName val="สัดส่วนเชื้อเพลิง 60"/>
      <sheetName val="ประเมินระดับผลิตภัณฑ์"/>
      <sheetName val="4.2.2) ข้อมูลSEC 60"/>
      <sheetName val="เปรียบเทียบข้อมูลโรงงาน"/>
      <sheetName val="ประเมินระดับเครื่องจักร"/>
      <sheetName val="ประเมินระดับเครื่องจักร-1"/>
      <sheetName val="เกณฑ์การประเมิน"/>
      <sheetName val="ข้อมูลไฟฟ้าเครื่องจักร"/>
      <sheetName val="ข้อมูลเชื้อเพลิงเครื่องจักร "/>
      <sheetName val="ขั้นตอนที่5"/>
      <sheetName val="มาตรการและเป้าหมายปี60"/>
      <sheetName val="แผนอนุรักษ์ไฟฟ้า"/>
      <sheetName val="แผนอนุรักษ์ความร้อน"/>
      <sheetName val="มาตรการไฟฟ้า1-1"/>
      <sheetName val="มาตรการไฟฟ้า1-2"/>
      <sheetName val="วิธีการคำนวณ1"/>
      <sheetName val="มาตรการไฟฟ้า2-1"/>
      <sheetName val="มาตรการไฟฟ้า2-2"/>
      <sheetName val="วิธีการคำนวณ2"/>
      <sheetName val="มาตรการความร้อน 1-1"/>
      <sheetName val="มาตรการความร้อน 1-2"/>
      <sheetName val="แผนฝึกอบรมและกิจกรรม"/>
      <sheetName val="เพิ่มเติมเผยแพร่อบรม"/>
      <sheetName val="เพิ่มเติมเผยแพร่อบรม (2)"/>
      <sheetName val="ขั้นตอนที่6ตรวจสอบและวิเคราะห์"/>
      <sheetName val="สรุปผลการตรวจสอบ"/>
      <sheetName val="ผลการตรวจสอบและวิเคราะห์ไฟฟ้า1"/>
      <sheetName val="ภาพ+คำนวณผลไฟฟ้า1"/>
      <sheetName val="การคำนวณ1"/>
      <sheetName val="ผลการตรวจสอบและวิเคราะห์ไฟฟ้า2"/>
      <sheetName val="ภาพ+คำนวณผลไฟฟ้า2"/>
      <sheetName val="การคำนวณ2"/>
      <sheetName val="ผลการตรวจสอบด้านความร้อน"/>
      <sheetName val="ภาพ+คำนวณผลความร้อน"/>
      <sheetName val="ผลดำเนินการตามแผนฝึกอบรม"/>
      <sheetName val="ผลดำเนินการตามแผนกิจกรรม"/>
      <sheetName val="6.3.1) ข้อมูลการผลิตปี 61"/>
      <sheetName val="6.3.2) ไฟฟ้าปี 61"/>
      <sheetName val="6.3.3) เชื้อเพลิง 61"/>
      <sheetName val="กราฟพลังงาน"/>
      <sheetName val="6.3.4) เชื้อเพลิงผลิตไฟฟ้า 61"/>
      <sheetName val="กราฟพลังงานผลิตไฟฟ้า"/>
      <sheetName val="6.3.5) สัดส่วนไฟฟ้า 61"/>
      <sheetName val="6.3.6) สัดส่วนเชื้อเพลิง 61"/>
      <sheetName val="กราฟสัดส่วนการใช้พลังงาน"/>
      <sheetName val="6.3.7) ข้อมูลSEC 60-61"/>
      <sheetName val="เพิ่มเติมเทียบข้อมูล"/>
      <sheetName val="การตรวจติดตาม"/>
      <sheetName val="เพิ่มเติมเผยแพร่ผู้ตรวจประเมินฯ"/>
      <sheetName val="ผลการตรวจประเมินภายใน"/>
      <sheetName val="การตรวจติดตามการจัดการ"/>
      <sheetName val="การตรวจติดตามการจัดการต่อ"/>
      <sheetName val="การทบทวนวิเคราะห์และแก้ไข"/>
      <sheetName val="เอกสารบันทึกวาระการประชุม"/>
      <sheetName val="สรุปผลการทบทวน"/>
      <sheetName val="เพิ่มเติมเผยแพร่ทบทวน"/>
      <sheetName val="ภาคผนว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</sheetData>
      <sheetData sheetId="21">
        <row r="12">
          <cell r="E12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B4" t="str">
            <v>ชื่อมาตรการ: …………..………………..</v>
          </cell>
        </row>
        <row r="5">
          <cell r="B5" t="str">
            <v xml:space="preserve">มาตรการลำดับที่:  .......................................................................  </v>
          </cell>
        </row>
      </sheetData>
      <sheetData sheetId="48"/>
      <sheetData sheetId="49"/>
      <sheetData sheetId="50"/>
      <sheetData sheetId="51"/>
      <sheetData sheetId="52"/>
      <sheetData sheetId="53">
        <row r="4">
          <cell r="B4" t="str">
            <v>ชื่อมาตรการ: …………..………………..</v>
          </cell>
        </row>
        <row r="5">
          <cell r="B5" t="str">
            <v xml:space="preserve">มาตรการลำดับที่:  ....................................................................................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</sheetData>
      <sheetData sheetId="64">
        <row r="12">
          <cell r="E12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"/>
      <sheetName val="คำรับรอง"/>
      <sheetName val="สารบัญ"/>
      <sheetName val="ข้อมูลเบื้องต้น"/>
      <sheetName val="ขั้นตอน1"/>
      <sheetName val="คำสั่งแต่งตั้ง"/>
      <sheetName val="วิธีการเผยแพร่"/>
      <sheetName val="เอกสารเผยแพร่"/>
      <sheetName val="ขั้นตอน2"/>
      <sheetName val="ขั้นตอน3"/>
      <sheetName val="เอกสารเผยแพร่นโยบาย"/>
      <sheetName val="ขั้นตอน4 "/>
      <sheetName val="4.1.1 ข้อมูลการใช้อาคาร_60"/>
      <sheetName val="ข้อมูลการใช้อาคารรายเดือน_60"/>
      <sheetName val="หม้อแปลงปัจจุบัน"/>
      <sheetName val="ไฟฟ้าปี 60"/>
      <sheetName val="เชื้อเพลิง 60"/>
      <sheetName val="เชื้อเพลิงเพื่อผลิตไฟฟ้า 60"/>
      <sheetName val="สัดส่วนไฟฟ้า 60"/>
      <sheetName val="สัดส่วนเชื้อเพลิง 60"/>
      <sheetName val="SEC(ทุกกรณี) 60"/>
      <sheetName val="SEC(โรงพยาบาล) 60"/>
      <sheetName val="SEC(โรงแรม) 60"/>
      <sheetName val="เปรียบเทียบข้อมูลอาคาร"/>
      <sheetName val="ประเมินระดับเครื่องจักร"/>
      <sheetName val="ประเมินระดับเครื่องจักร-1"/>
      <sheetName val="ข้อมูลไฟฟ้าเครื่องจักร"/>
      <sheetName val="ข้อมูลความร้อนเครื่องจักร"/>
      <sheetName val="ขั้นตอนที่ 5"/>
      <sheetName val="มาตรการและเป้าหมาย"/>
      <sheetName val="แผนไฟฟ้า"/>
      <sheetName val="แผนความร้อน"/>
      <sheetName val="มาตรการไฟฟ้า1-1"/>
      <sheetName val="มาตรการไฟฟ้า1-2"/>
      <sheetName val="วิธีการคำนวณไฟฟ้า1"/>
      <sheetName val="มาตรการความร้อน1-1"/>
      <sheetName val="มาตรการความร้อน1-2"/>
      <sheetName val="วิธีการคำนวณความร้อน1"/>
      <sheetName val="แผนฝึกอบรม&amp;กิจกรรม"/>
      <sheetName val="เผยแพร่แผนฝึกอบรม"/>
      <sheetName val="เผยแพร่แผนกิจกรรม"/>
      <sheetName val="ขั้นตอนที่ 6"/>
      <sheetName val="ผลมาตรการปี61"/>
      <sheetName val="ผลการตรวจสอบ-วิเคราะห์ไฟฟ้า"/>
      <sheetName val="ภาพ+คำนวณผลไฟฟ้า1"/>
      <sheetName val="การคำนวณด้านไฟฟ้า"/>
      <sheetName val="ผลการตรวจสอบ-วิเคราะห์ความร้อน"/>
      <sheetName val="ภาพ+คำนวณผลความร้อน"/>
      <sheetName val="การคำนวณด้านความร้อน"/>
      <sheetName val="ผลการติดตามแผนฝีกอบรม"/>
      <sheetName val="ผลการติดตามแผนกิจกรรม"/>
      <sheetName val="6.3.1 ข้อมูลการใช้อาคาร_61"/>
      <sheetName val="ข้อมูลการใช้อาคารรายเดือน_61"/>
      <sheetName val="6.3.2) ไฟฟ้าปี 61"/>
      <sheetName val="6.3.3) เชื้อเพลิง 61"/>
      <sheetName val="กราฟพลังงาน"/>
      <sheetName val="6.3.4) เชื้อเพลิงผลิตไฟฟ้า 61"/>
      <sheetName val="กราฟพลังงานผลิตไฟฟ้า"/>
      <sheetName val="6.3.5) สัดส่วนไฟฟ้า 61"/>
      <sheetName val="6.3.6) สัดส่วนเชื้อเพลิง 61"/>
      <sheetName val="กราฟสัดส่วนการใช้พลังงาน"/>
      <sheetName val="SEC (ทุกกรณี) (2)"/>
      <sheetName val="กราฟSEC (ทุกกรณี)"/>
      <sheetName val="SEC  (โรงพยาบาล) (2)"/>
      <sheetName val="กราฟSEC  (โรงพยาบาล)"/>
      <sheetName val="SEC (โรงแรม) (2)"/>
      <sheetName val="กราฟSEC  (โรงแรม)"/>
      <sheetName val="ขั้นตอน7"/>
      <sheetName val="เพิ่มเติมเผยแพร่ผู้ตรวจประเมินฯ"/>
      <sheetName val="ผลตรวจประเมิน-1"/>
      <sheetName val="ผลตรวจประเมิน-2"/>
      <sheetName val="ผลตรวจประเมิน-3"/>
      <sheetName val="ขั้นตอน8"/>
      <sheetName val="เอกสารบันทึกวาระการประชุม"/>
      <sheetName val="สรุปผลการทบทวน"/>
      <sheetName val="การเผยแพร่"/>
      <sheetName val="ภาคผนวก"/>
      <sheetName val="การใช้พลังงานความร้อน"/>
      <sheetName val="สัดส่วนการใช้ไฟฟ้า 1 "/>
      <sheetName val="สัดส่วนการใช้ไฟฟ้า  (2)"/>
      <sheetName val="SEC (ทุกกรณี)"/>
      <sheetName val="SEC  (โรงพยาบาล)"/>
      <sheetName val="SEC (โรงแรม)"/>
      <sheetName val="มาตรการไฟฟ้า"/>
      <sheetName val="มาตรการความร้อน"/>
      <sheetName val="แผนการฝึกอบรม"/>
      <sheetName val="เพิ่มเติมเผยแพร่ฝึกอบรม"/>
      <sheetName val="เพิ่มเติมเผยแพร่ฝึกอบรม (2)"/>
      <sheetName val="ผลมาตรการปี59"/>
      <sheetName val="ภาคผนวก ก."/>
      <sheetName val="ผ (ก.1)"/>
      <sheetName val="ผ (ก.2)"/>
      <sheetName val="ผ (ก.3)"/>
      <sheetName val="ภาคผนวก ข"/>
      <sheetName val="ผ(ข1)"/>
      <sheetName val="ผ(ข.2)"/>
      <sheetName val="ภาคผนวก ค"/>
      <sheetName val="ผ (ค)"/>
      <sheetName val="ภาคผนวก ง"/>
      <sheetName val="ผ (ง2)"/>
      <sheetName val="ภาคผนวก จ"/>
      <sheetName val="ผ (จ)"/>
      <sheetName val="ภาคผนวก ฉ"/>
      <sheetName val="ผ (ฉ)"/>
      <sheetName val="ภาคผนวก ช"/>
      <sheetName val="ผ (ช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22">
          <cell r="C22" t="str">
            <v>ม.ค.</v>
          </cell>
        </row>
        <row r="23">
          <cell r="C23" t="str">
            <v>ก.พ.</v>
          </cell>
        </row>
        <row r="24">
          <cell r="C24" t="str">
            <v>มี.ค.</v>
          </cell>
        </row>
        <row r="25">
          <cell r="C25" t="str">
            <v>เม.ย.</v>
          </cell>
        </row>
        <row r="26">
          <cell r="C26" t="str">
            <v>พ.ค.</v>
          </cell>
        </row>
        <row r="27">
          <cell r="C27" t="str">
            <v>มิ.ย.</v>
          </cell>
        </row>
        <row r="28">
          <cell r="C28" t="str">
            <v>ก.ค.</v>
          </cell>
        </row>
        <row r="29">
          <cell r="C29" t="str">
            <v>ส.ค.</v>
          </cell>
        </row>
        <row r="30">
          <cell r="C30" t="str">
            <v>ก.ย.</v>
          </cell>
        </row>
        <row r="31">
          <cell r="C31" t="str">
            <v>ต.ค.</v>
          </cell>
        </row>
        <row r="32">
          <cell r="C32" t="str">
            <v>พ.ย.</v>
          </cell>
        </row>
        <row r="33">
          <cell r="C33" t="str">
            <v>ธ.ค.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10" Type="http://schemas.openxmlformats.org/officeDocument/2006/relationships/ctrlProp" Target="../ctrlProps/ctrlProp36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47.xml"/><Relationship Id="rId4" Type="http://schemas.openxmlformats.org/officeDocument/2006/relationships/ctrlProp" Target="../ctrlProps/ctrlProp4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1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9.bin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5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6.bin"/><Relationship Id="rId6" Type="http://schemas.openxmlformats.org/officeDocument/2006/relationships/ctrlProp" Target="../ctrlProps/ctrlProp54.xml"/><Relationship Id="rId5" Type="http://schemas.openxmlformats.org/officeDocument/2006/relationships/ctrlProp" Target="../ctrlProps/ctrlProp53.xml"/><Relationship Id="rId10" Type="http://schemas.openxmlformats.org/officeDocument/2006/relationships/ctrlProp" Target="../ctrlProps/ctrlProp58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3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62.xml"/><Relationship Id="rId12" Type="http://schemas.openxmlformats.org/officeDocument/2006/relationships/ctrlProp" Target="../ctrlProps/ctrlProp67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8.bin"/><Relationship Id="rId6" Type="http://schemas.openxmlformats.org/officeDocument/2006/relationships/ctrlProp" Target="../ctrlProps/ctrlProp61.xml"/><Relationship Id="rId11" Type="http://schemas.openxmlformats.org/officeDocument/2006/relationships/ctrlProp" Target="../ctrlProps/ctrlProp66.xml"/><Relationship Id="rId5" Type="http://schemas.openxmlformats.org/officeDocument/2006/relationships/ctrlProp" Target="../ctrlProps/ctrlProp60.xml"/><Relationship Id="rId10" Type="http://schemas.openxmlformats.org/officeDocument/2006/relationships/ctrlProp" Target="../ctrlProps/ctrlProp65.xml"/><Relationship Id="rId4" Type="http://schemas.openxmlformats.org/officeDocument/2006/relationships/ctrlProp" Target="../ctrlProps/ctrlProp59.xml"/><Relationship Id="rId9" Type="http://schemas.openxmlformats.org/officeDocument/2006/relationships/ctrlProp" Target="../ctrlProps/ctrlProp64.xm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71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9.bin"/><Relationship Id="rId6" Type="http://schemas.openxmlformats.org/officeDocument/2006/relationships/ctrlProp" Target="../ctrlProps/ctrlProp70.xml"/><Relationship Id="rId5" Type="http://schemas.openxmlformats.org/officeDocument/2006/relationships/ctrlProp" Target="../ctrlProps/ctrlProp69.xml"/><Relationship Id="rId4" Type="http://schemas.openxmlformats.org/officeDocument/2006/relationships/ctrlProp" Target="../ctrlProps/ctrlProp6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0.bin"/><Relationship Id="rId6" Type="http://schemas.openxmlformats.org/officeDocument/2006/relationships/ctrlProp" Target="../ctrlProps/ctrlProp74.xml"/><Relationship Id="rId5" Type="http://schemas.openxmlformats.org/officeDocument/2006/relationships/ctrlProp" Target="../ctrlProps/ctrlProp73.xml"/><Relationship Id="rId4" Type="http://schemas.openxmlformats.org/officeDocument/2006/relationships/ctrlProp" Target="../ctrlProps/ctrlProp7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3.bin"/><Relationship Id="rId6" Type="http://schemas.openxmlformats.org/officeDocument/2006/relationships/ctrlProp" Target="../ctrlProps/ctrlProp77.xml"/><Relationship Id="rId5" Type="http://schemas.openxmlformats.org/officeDocument/2006/relationships/ctrlProp" Target="../ctrlProps/ctrlProp76.xml"/><Relationship Id="rId4" Type="http://schemas.openxmlformats.org/officeDocument/2006/relationships/ctrlProp" Target="../ctrlProps/ctrlProp7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6.bin"/><Relationship Id="rId6" Type="http://schemas.openxmlformats.org/officeDocument/2006/relationships/ctrlProp" Target="../ctrlProps/ctrlProp80.xml"/><Relationship Id="rId5" Type="http://schemas.openxmlformats.org/officeDocument/2006/relationships/ctrlProp" Target="../ctrlProps/ctrlProp79.xml"/><Relationship Id="rId4" Type="http://schemas.openxmlformats.org/officeDocument/2006/relationships/ctrlProp" Target="../ctrlProps/ctrlProp78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9.bin"/><Relationship Id="rId6" Type="http://schemas.openxmlformats.org/officeDocument/2006/relationships/ctrlProp" Target="../ctrlProps/ctrlProp83.xml"/><Relationship Id="rId5" Type="http://schemas.openxmlformats.org/officeDocument/2006/relationships/ctrlProp" Target="../ctrlProps/ctrlProp82.xml"/><Relationship Id="rId4" Type="http://schemas.openxmlformats.org/officeDocument/2006/relationships/ctrlProp" Target="../ctrlProps/ctrlProp8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87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2.bin"/><Relationship Id="rId6" Type="http://schemas.openxmlformats.org/officeDocument/2006/relationships/ctrlProp" Target="../ctrlProps/ctrlProp86.xml"/><Relationship Id="rId5" Type="http://schemas.openxmlformats.org/officeDocument/2006/relationships/ctrlProp" Target="../ctrlProps/ctrlProp85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/Relationships>
</file>

<file path=xl/worksheets/_rels/sheet6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4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93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63.bin"/><Relationship Id="rId6" Type="http://schemas.openxmlformats.org/officeDocument/2006/relationships/ctrlProp" Target="../ctrlProps/ctrlProp92.xml"/><Relationship Id="rId5" Type="http://schemas.openxmlformats.org/officeDocument/2006/relationships/ctrlProp" Target="../ctrlProps/ctrlProp91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69.bin"/><Relationship Id="rId5" Type="http://schemas.openxmlformats.org/officeDocument/2006/relationships/ctrlProp" Target="../ctrlProps/ctrlProp97.xml"/><Relationship Id="rId4" Type="http://schemas.openxmlformats.org/officeDocument/2006/relationships/ctrlProp" Target="../ctrlProps/ctrlProp9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2.xml"/><Relationship Id="rId3" Type="http://schemas.openxmlformats.org/officeDocument/2006/relationships/vmlDrawing" Target="../drawings/vmlDrawing17.vml"/><Relationship Id="rId7" Type="http://schemas.openxmlformats.org/officeDocument/2006/relationships/ctrlProp" Target="../ctrlProps/ctrlProp101.x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81.bin"/><Relationship Id="rId6" Type="http://schemas.openxmlformats.org/officeDocument/2006/relationships/ctrlProp" Target="../ctrlProps/ctrlProp100.xml"/><Relationship Id="rId5" Type="http://schemas.openxmlformats.org/officeDocument/2006/relationships/ctrlProp" Target="../ctrlProps/ctrlProp99.xml"/><Relationship Id="rId10" Type="http://schemas.openxmlformats.org/officeDocument/2006/relationships/ctrlProp" Target="../ctrlProps/ctrlProp104.xml"/><Relationship Id="rId4" Type="http://schemas.openxmlformats.org/officeDocument/2006/relationships/ctrlProp" Target="../ctrlProps/ctrlProp98.xml"/><Relationship Id="rId9" Type="http://schemas.openxmlformats.org/officeDocument/2006/relationships/ctrlProp" Target="../ctrlProps/ctrlProp103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9.xml"/><Relationship Id="rId3" Type="http://schemas.openxmlformats.org/officeDocument/2006/relationships/vmlDrawing" Target="../drawings/vmlDrawing18.vml"/><Relationship Id="rId7" Type="http://schemas.openxmlformats.org/officeDocument/2006/relationships/ctrlProp" Target="../ctrlProps/ctrlProp108.x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88.bin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10" Type="http://schemas.openxmlformats.org/officeDocument/2006/relationships/ctrlProp" Target="../ctrlProps/ctrlProp111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35"/>
  <sheetViews>
    <sheetView showGridLines="0" tabSelected="1" showWhiteSpace="0" view="pageBreakPreview" zoomScale="110" zoomScaleNormal="110" zoomScaleSheetLayoutView="110" workbookViewId="0">
      <selection activeCell="L6" sqref="L6"/>
    </sheetView>
  </sheetViews>
  <sheetFormatPr defaultRowHeight="15"/>
  <cols>
    <col min="1" max="1" width="5" style="266" customWidth="1"/>
    <col min="2" max="5" width="9" style="266"/>
    <col min="6" max="6" width="9.375" style="266" customWidth="1"/>
    <col min="7" max="7" width="9.625" style="266" customWidth="1"/>
    <col min="8" max="8" width="17" style="266" customWidth="1"/>
    <col min="9" max="9" width="4.75" style="266" customWidth="1"/>
    <col min="10" max="16384" width="9" style="266"/>
  </cols>
  <sheetData>
    <row r="1" spans="1:9" ht="14.25" customHeight="1" thickTop="1">
      <c r="A1" s="306"/>
      <c r="B1" s="307"/>
      <c r="C1" s="307"/>
      <c r="D1" s="307"/>
      <c r="E1" s="308"/>
      <c r="F1" s="308"/>
      <c r="G1" s="308"/>
      <c r="H1" s="308"/>
      <c r="I1" s="309"/>
    </row>
    <row r="2" spans="1:9" ht="14.25" customHeight="1">
      <c r="A2" s="310"/>
      <c r="E2" s="311"/>
      <c r="F2" s="311"/>
      <c r="G2" s="311"/>
      <c r="H2" s="311"/>
      <c r="I2" s="312"/>
    </row>
    <row r="3" spans="1:9">
      <c r="A3" s="310"/>
      <c r="I3" s="313"/>
    </row>
    <row r="4" spans="1:9">
      <c r="A4" s="310"/>
      <c r="I4" s="313"/>
    </row>
    <row r="5" spans="1:9" ht="45.75">
      <c r="A5" s="596" t="s">
        <v>291</v>
      </c>
      <c r="B5" s="597"/>
      <c r="C5" s="597"/>
      <c r="D5" s="597"/>
      <c r="E5" s="597"/>
      <c r="F5" s="597"/>
      <c r="G5" s="597"/>
      <c r="H5" s="597"/>
      <c r="I5" s="598"/>
    </row>
    <row r="6" spans="1:9" ht="45.75">
      <c r="A6" s="310"/>
      <c r="B6" s="597" t="s">
        <v>343</v>
      </c>
      <c r="C6" s="597"/>
      <c r="D6" s="597"/>
      <c r="E6" s="597"/>
      <c r="F6" s="597"/>
      <c r="G6" s="597"/>
      <c r="H6" s="597"/>
      <c r="I6" s="313"/>
    </row>
    <row r="7" spans="1:9" ht="33.75">
      <c r="A7" s="310"/>
      <c r="B7" s="599" t="s">
        <v>873</v>
      </c>
      <c r="C7" s="599"/>
      <c r="D7" s="599"/>
      <c r="E7" s="599"/>
      <c r="F7" s="599"/>
      <c r="G7" s="599"/>
      <c r="H7" s="599"/>
      <c r="I7" s="313"/>
    </row>
    <row r="8" spans="1:9" ht="30.75">
      <c r="A8" s="310"/>
      <c r="I8" s="314"/>
    </row>
    <row r="9" spans="1:9">
      <c r="A9" s="310"/>
      <c r="I9" s="313"/>
    </row>
    <row r="10" spans="1:9">
      <c r="A10" s="310"/>
      <c r="I10" s="313"/>
    </row>
    <row r="11" spans="1:9">
      <c r="A11" s="310"/>
      <c r="I11" s="313"/>
    </row>
    <row r="12" spans="1:9">
      <c r="A12" s="310"/>
      <c r="I12" s="313"/>
    </row>
    <row r="13" spans="1:9">
      <c r="A13" s="310"/>
      <c r="I13" s="313"/>
    </row>
    <row r="14" spans="1:9" ht="26.25">
      <c r="A14" s="310"/>
      <c r="I14" s="315"/>
    </row>
    <row r="15" spans="1:9">
      <c r="A15" s="310"/>
      <c r="I15" s="313"/>
    </row>
    <row r="16" spans="1:9">
      <c r="A16" s="310"/>
      <c r="I16" s="313"/>
    </row>
    <row r="17" spans="1:9">
      <c r="A17" s="310"/>
      <c r="I17" s="313"/>
    </row>
    <row r="18" spans="1:9">
      <c r="A18" s="310"/>
      <c r="I18" s="313"/>
    </row>
    <row r="19" spans="1:9">
      <c r="A19" s="310"/>
      <c r="I19" s="313"/>
    </row>
    <row r="20" spans="1:9">
      <c r="A20" s="310"/>
      <c r="I20" s="313"/>
    </row>
    <row r="21" spans="1:9" ht="30.75">
      <c r="A21" s="316"/>
      <c r="B21" s="317"/>
      <c r="C21" s="594" t="s">
        <v>545</v>
      </c>
      <c r="D21" s="594"/>
      <c r="E21" s="594"/>
      <c r="F21" s="600"/>
      <c r="G21" s="600"/>
      <c r="H21" s="600"/>
      <c r="I21" s="314"/>
    </row>
    <row r="22" spans="1:9" ht="30.75">
      <c r="A22" s="316"/>
      <c r="B22" s="317"/>
      <c r="C22" s="594" t="s">
        <v>581</v>
      </c>
      <c r="D22" s="594"/>
      <c r="E22" s="594"/>
      <c r="F22" s="600"/>
      <c r="G22" s="600"/>
      <c r="H22" s="600"/>
      <c r="I22" s="314"/>
    </row>
    <row r="23" spans="1:9" ht="30.75">
      <c r="A23" s="316"/>
      <c r="B23" s="317"/>
      <c r="C23" s="594" t="s">
        <v>582</v>
      </c>
      <c r="D23" s="594"/>
      <c r="E23" s="594"/>
      <c r="F23" s="595"/>
      <c r="G23" s="595"/>
      <c r="H23" s="595"/>
      <c r="I23" s="314"/>
    </row>
    <row r="24" spans="1:9">
      <c r="A24" s="310"/>
      <c r="I24" s="313"/>
    </row>
    <row r="25" spans="1:9">
      <c r="A25" s="310"/>
      <c r="I25" s="313"/>
    </row>
    <row r="26" spans="1:9">
      <c r="A26" s="310"/>
      <c r="I26" s="313"/>
    </row>
    <row r="27" spans="1:9">
      <c r="A27" s="310"/>
      <c r="I27" s="313"/>
    </row>
    <row r="28" spans="1:9">
      <c r="A28" s="310"/>
      <c r="I28" s="313"/>
    </row>
    <row r="29" spans="1:9">
      <c r="A29" s="310"/>
      <c r="I29" s="313"/>
    </row>
    <row r="30" spans="1:9">
      <c r="A30" s="310"/>
      <c r="I30" s="313"/>
    </row>
    <row r="31" spans="1:9">
      <c r="A31" s="310"/>
      <c r="I31" s="313"/>
    </row>
    <row r="32" spans="1:9">
      <c r="A32" s="310"/>
      <c r="I32" s="313"/>
    </row>
    <row r="33" spans="1:9">
      <c r="A33" s="310"/>
      <c r="I33" s="313"/>
    </row>
    <row r="34" spans="1:9" ht="21.75" thickBot="1">
      <c r="A34" s="318"/>
      <c r="B34" s="319"/>
      <c r="C34" s="319"/>
      <c r="D34" s="319"/>
      <c r="E34" s="319"/>
      <c r="F34" s="319"/>
      <c r="G34" s="320" t="s">
        <v>874</v>
      </c>
      <c r="H34" s="321"/>
      <c r="I34" s="322"/>
    </row>
    <row r="35" spans="1:9" ht="15.75" thickTop="1"/>
  </sheetData>
  <mergeCells count="9">
    <mergeCell ref="C23:E23"/>
    <mergeCell ref="F23:H23"/>
    <mergeCell ref="A5:I5"/>
    <mergeCell ref="B6:H6"/>
    <mergeCell ref="B7:H7"/>
    <mergeCell ref="C21:E21"/>
    <mergeCell ref="F21:H21"/>
    <mergeCell ref="C22:E22"/>
    <mergeCell ref="F22:H22"/>
  </mergeCells>
  <phoneticPr fontId="3" type="noConversion"/>
  <printOptions horizontalCentered="1"/>
  <pageMargins left="0.78740157480314965" right="0.59055118110236227" top="0.78740157480314965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31"/>
  <sheetViews>
    <sheetView showGridLines="0" showWhiteSpace="0" view="pageBreakPreview" zoomScaleNormal="100" zoomScaleSheetLayoutView="100" workbookViewId="0">
      <selection activeCell="G37" sqref="G37"/>
    </sheetView>
  </sheetViews>
  <sheetFormatPr defaultRowHeight="21"/>
  <cols>
    <col min="1" max="1" width="3" style="7" customWidth="1"/>
    <col min="2" max="2" width="4.75" style="7" customWidth="1"/>
    <col min="3" max="16384" width="9" style="7"/>
  </cols>
  <sheetData>
    <row r="1" spans="1:10" s="10" customFormat="1" ht="26.25">
      <c r="A1" s="68" t="s">
        <v>627</v>
      </c>
      <c r="B1" s="68"/>
    </row>
    <row r="2" spans="1:10" ht="12.75" customHeight="1"/>
    <row r="3" spans="1:10">
      <c r="A3" s="69" t="s">
        <v>79</v>
      </c>
      <c r="B3" s="69"/>
      <c r="C3" s="8"/>
    </row>
    <row r="4" spans="1:10">
      <c r="C4" s="673" t="s">
        <v>541</v>
      </c>
      <c r="D4" s="673"/>
      <c r="E4" s="673"/>
      <c r="F4" s="673"/>
      <c r="G4" s="673"/>
      <c r="H4" s="673"/>
      <c r="I4" s="673"/>
      <c r="J4" s="673"/>
    </row>
    <row r="5" spans="1:10">
      <c r="A5" s="7" t="s">
        <v>542</v>
      </c>
    </row>
    <row r="6" spans="1:10">
      <c r="A6" s="7" t="s">
        <v>543</v>
      </c>
    </row>
    <row r="7" spans="1:10" ht="12.75" customHeight="1" thickBot="1"/>
    <row r="8" spans="1:10" ht="24" customHeight="1">
      <c r="A8" s="23"/>
      <c r="B8" s="674" t="s">
        <v>359</v>
      </c>
      <c r="C8" s="675"/>
      <c r="D8" s="675"/>
      <c r="E8" s="675"/>
      <c r="F8" s="675"/>
      <c r="G8" s="675"/>
      <c r="H8" s="675"/>
      <c r="I8" s="675"/>
      <c r="J8" s="676"/>
    </row>
    <row r="9" spans="1:10" ht="24" customHeight="1">
      <c r="A9" s="102"/>
      <c r="B9" s="677"/>
      <c r="C9" s="678"/>
      <c r="D9" s="678"/>
      <c r="E9" s="678"/>
      <c r="F9" s="678"/>
      <c r="G9" s="678"/>
      <c r="H9" s="678"/>
      <c r="I9" s="678"/>
      <c r="J9" s="679"/>
    </row>
    <row r="10" spans="1:10" ht="24" customHeight="1">
      <c r="A10" s="102"/>
      <c r="B10" s="677"/>
      <c r="C10" s="678"/>
      <c r="D10" s="678"/>
      <c r="E10" s="678"/>
      <c r="F10" s="678"/>
      <c r="G10" s="678"/>
      <c r="H10" s="678"/>
      <c r="I10" s="678"/>
      <c r="J10" s="679"/>
    </row>
    <row r="11" spans="1:10" ht="24" customHeight="1">
      <c r="A11" s="102"/>
      <c r="B11" s="677"/>
      <c r="C11" s="678"/>
      <c r="D11" s="678"/>
      <c r="E11" s="678"/>
      <c r="F11" s="678"/>
      <c r="G11" s="678"/>
      <c r="H11" s="678"/>
      <c r="I11" s="678"/>
      <c r="J11" s="679"/>
    </row>
    <row r="12" spans="1:10" ht="24" customHeight="1">
      <c r="A12" s="102"/>
      <c r="B12" s="677"/>
      <c r="C12" s="678"/>
      <c r="D12" s="678"/>
      <c r="E12" s="678"/>
      <c r="F12" s="678"/>
      <c r="G12" s="678"/>
      <c r="H12" s="678"/>
      <c r="I12" s="678"/>
      <c r="J12" s="679"/>
    </row>
    <row r="13" spans="1:10" ht="24" customHeight="1">
      <c r="A13" s="102"/>
      <c r="B13" s="677"/>
      <c r="C13" s="678"/>
      <c r="D13" s="678"/>
      <c r="E13" s="678"/>
      <c r="F13" s="678"/>
      <c r="G13" s="678"/>
      <c r="H13" s="678"/>
      <c r="I13" s="678"/>
      <c r="J13" s="679"/>
    </row>
    <row r="14" spans="1:10" ht="24" customHeight="1">
      <c r="A14" s="102"/>
      <c r="B14" s="677"/>
      <c r="C14" s="678"/>
      <c r="D14" s="678"/>
      <c r="E14" s="678"/>
      <c r="F14" s="678"/>
      <c r="G14" s="678"/>
      <c r="H14" s="678"/>
      <c r="I14" s="678"/>
      <c r="J14" s="679"/>
    </row>
    <row r="15" spans="1:10" ht="24" customHeight="1">
      <c r="A15" s="102"/>
      <c r="B15" s="677"/>
      <c r="C15" s="678"/>
      <c r="D15" s="678"/>
      <c r="E15" s="678"/>
      <c r="F15" s="678"/>
      <c r="G15" s="678"/>
      <c r="H15" s="678"/>
      <c r="I15" s="678"/>
      <c r="J15" s="679"/>
    </row>
    <row r="16" spans="1:10" ht="24" customHeight="1">
      <c r="A16" s="102"/>
      <c r="B16" s="677"/>
      <c r="C16" s="678"/>
      <c r="D16" s="678"/>
      <c r="E16" s="678"/>
      <c r="F16" s="678"/>
      <c r="G16" s="678"/>
      <c r="H16" s="678"/>
      <c r="I16" s="678"/>
      <c r="J16" s="679"/>
    </row>
    <row r="17" spans="1:10" ht="24" customHeight="1">
      <c r="A17" s="102"/>
      <c r="B17" s="677"/>
      <c r="C17" s="678"/>
      <c r="D17" s="678"/>
      <c r="E17" s="678"/>
      <c r="F17" s="678"/>
      <c r="G17" s="678"/>
      <c r="H17" s="678"/>
      <c r="I17" s="678"/>
      <c r="J17" s="679"/>
    </row>
    <row r="18" spans="1:10" ht="24" customHeight="1">
      <c r="A18" s="102"/>
      <c r="B18" s="677"/>
      <c r="C18" s="678"/>
      <c r="D18" s="678"/>
      <c r="E18" s="678"/>
      <c r="F18" s="678"/>
      <c r="G18" s="678"/>
      <c r="H18" s="678"/>
      <c r="I18" s="678"/>
      <c r="J18" s="679"/>
    </row>
    <row r="19" spans="1:10" ht="24" customHeight="1">
      <c r="A19" s="102"/>
      <c r="B19" s="677"/>
      <c r="C19" s="678"/>
      <c r="D19" s="678"/>
      <c r="E19" s="678"/>
      <c r="F19" s="678"/>
      <c r="G19" s="678"/>
      <c r="H19" s="678"/>
      <c r="I19" s="678"/>
      <c r="J19" s="679"/>
    </row>
    <row r="20" spans="1:10" ht="24" customHeight="1">
      <c r="A20" s="102"/>
      <c r="B20" s="677"/>
      <c r="C20" s="678"/>
      <c r="D20" s="678"/>
      <c r="E20" s="678"/>
      <c r="F20" s="678"/>
      <c r="G20" s="678"/>
      <c r="H20" s="678"/>
      <c r="I20" s="678"/>
      <c r="J20" s="679"/>
    </row>
    <row r="21" spans="1:10" ht="24.75" customHeight="1">
      <c r="A21" s="102"/>
      <c r="B21" s="677"/>
      <c r="C21" s="678"/>
      <c r="D21" s="678"/>
      <c r="E21" s="678"/>
      <c r="F21" s="678"/>
      <c r="G21" s="678"/>
      <c r="H21" s="678"/>
      <c r="I21" s="678"/>
      <c r="J21" s="679"/>
    </row>
    <row r="22" spans="1:10" ht="24" customHeight="1">
      <c r="A22" s="102"/>
      <c r="B22" s="677"/>
      <c r="C22" s="678"/>
      <c r="D22" s="678"/>
      <c r="E22" s="678"/>
      <c r="F22" s="678"/>
      <c r="G22" s="678"/>
      <c r="H22" s="678"/>
      <c r="I22" s="678"/>
      <c r="J22" s="679"/>
    </row>
    <row r="23" spans="1:10" ht="24" customHeight="1">
      <c r="A23" s="102"/>
      <c r="B23" s="677"/>
      <c r="C23" s="678"/>
      <c r="D23" s="678"/>
      <c r="E23" s="678"/>
      <c r="F23" s="678"/>
      <c r="G23" s="678"/>
      <c r="H23" s="678"/>
      <c r="I23" s="678"/>
      <c r="J23" s="679"/>
    </row>
    <row r="24" spans="1:10" ht="24" customHeight="1">
      <c r="A24" s="102"/>
      <c r="B24" s="677"/>
      <c r="C24" s="678"/>
      <c r="D24" s="678"/>
      <c r="E24" s="678"/>
      <c r="F24" s="678"/>
      <c r="G24" s="678"/>
      <c r="H24" s="678"/>
      <c r="I24" s="678"/>
      <c r="J24" s="679"/>
    </row>
    <row r="25" spans="1:10" ht="24" customHeight="1">
      <c r="A25" s="102"/>
      <c r="B25" s="677"/>
      <c r="C25" s="678"/>
      <c r="D25" s="678"/>
      <c r="E25" s="678"/>
      <c r="F25" s="678"/>
      <c r="G25" s="678"/>
      <c r="H25" s="678"/>
      <c r="I25" s="678"/>
      <c r="J25" s="679"/>
    </row>
    <row r="26" spans="1:10" ht="24" customHeight="1">
      <c r="A26" s="102"/>
      <c r="B26" s="677"/>
      <c r="C26" s="678"/>
      <c r="D26" s="678"/>
      <c r="E26" s="678"/>
      <c r="F26" s="678"/>
      <c r="G26" s="678"/>
      <c r="H26" s="678"/>
      <c r="I26" s="678"/>
      <c r="J26" s="679"/>
    </row>
    <row r="27" spans="1:10" ht="24" customHeight="1">
      <c r="A27" s="102"/>
      <c r="B27" s="677"/>
      <c r="C27" s="678"/>
      <c r="D27" s="678"/>
      <c r="E27" s="678"/>
      <c r="F27" s="678"/>
      <c r="G27" s="678"/>
      <c r="H27" s="678"/>
      <c r="I27" s="678"/>
      <c r="J27" s="679"/>
    </row>
    <row r="28" spans="1:10" ht="24" customHeight="1" thickBot="1">
      <c r="A28" s="102"/>
      <c r="B28" s="680"/>
      <c r="C28" s="681"/>
      <c r="D28" s="681"/>
      <c r="E28" s="681"/>
      <c r="F28" s="681"/>
      <c r="G28" s="681"/>
      <c r="H28" s="681"/>
      <c r="I28" s="681"/>
      <c r="J28" s="682"/>
    </row>
    <row r="29" spans="1:10" ht="26.25" customHeight="1">
      <c r="A29" s="103"/>
      <c r="B29" s="683" t="s">
        <v>628</v>
      </c>
      <c r="C29" s="683"/>
      <c r="D29" s="683"/>
      <c r="E29" s="683"/>
      <c r="F29" s="683"/>
      <c r="G29" s="683"/>
      <c r="H29" s="683"/>
      <c r="I29" s="683"/>
      <c r="J29" s="683"/>
    </row>
    <row r="30" spans="1:10" s="4" customFormat="1" ht="24" customHeight="1">
      <c r="A30" s="639" t="s">
        <v>678</v>
      </c>
      <c r="B30" s="639"/>
      <c r="C30" s="639"/>
      <c r="D30" s="639"/>
      <c r="E30" s="639"/>
      <c r="F30" s="639"/>
      <c r="G30" s="639"/>
      <c r="H30" s="639"/>
      <c r="I30" s="639"/>
      <c r="J30" s="639"/>
    </row>
    <row r="31" spans="1:10" s="4" customFormat="1">
      <c r="A31" s="41"/>
      <c r="B31" s="89"/>
      <c r="C31" s="41"/>
      <c r="D31" s="41"/>
      <c r="E31" s="41"/>
      <c r="F31" s="41"/>
      <c r="G31" s="41"/>
    </row>
  </sheetData>
  <mergeCells count="4">
    <mergeCell ref="C4:J4"/>
    <mergeCell ref="B8:J28"/>
    <mergeCell ref="B29:J29"/>
    <mergeCell ref="A30:J30"/>
  </mergeCells>
  <phoneticPr fontId="3" type="noConversion"/>
  <pageMargins left="0.78740157480314965" right="0.35433070866141736" top="0.78740157480314965" bottom="0.59055118110236227" header="0.31496062992125984" footer="0.31496062992125984"/>
  <pageSetup paperSize="9" firstPageNumber="9" fitToHeight="0" orientation="portrait" r:id="rId1"/>
  <headerFooter>
    <oddFooter>&amp;C8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1"/>
  <dimension ref="A1:K60"/>
  <sheetViews>
    <sheetView showGridLines="0" view="pageBreakPreview" zoomScaleNormal="100" zoomScaleSheetLayoutView="100" workbookViewId="0">
      <selection activeCell="O33" sqref="O33"/>
    </sheetView>
  </sheetViews>
  <sheetFormatPr defaultRowHeight="15"/>
  <cols>
    <col min="1" max="1" width="9" style="293"/>
    <col min="2" max="2" width="8.5" style="293" customWidth="1"/>
    <col min="3" max="8" width="9" style="293"/>
    <col min="9" max="9" width="7.25" style="293" customWidth="1"/>
    <col min="10" max="10" width="10.5" style="293" customWidth="1"/>
    <col min="11" max="16384" width="9" style="293"/>
  </cols>
  <sheetData>
    <row r="1" spans="1:11" s="4" customFormat="1" ht="21">
      <c r="A1" s="69" t="s">
        <v>80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4" customFormat="1" ht="21">
      <c r="A2" s="7" t="s">
        <v>567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4" customFormat="1" ht="21">
      <c r="A3" s="7" t="s">
        <v>444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4" customFormat="1" ht="21">
      <c r="A4" s="21" t="s">
        <v>568</v>
      </c>
      <c r="B4" s="21"/>
      <c r="C4" s="7"/>
      <c r="D4" s="7"/>
      <c r="E4" s="7"/>
      <c r="F4" s="7"/>
      <c r="G4" s="7"/>
      <c r="H4" s="7"/>
      <c r="I4" s="7"/>
      <c r="J4" s="7"/>
      <c r="K4" s="7"/>
    </row>
    <row r="5" spans="1:11" s="4" customFormat="1" ht="21">
      <c r="A5" s="7"/>
      <c r="B5" s="92"/>
      <c r="C5" s="91" t="s">
        <v>400</v>
      </c>
      <c r="D5" s="91"/>
      <c r="E5" s="92"/>
      <c r="F5" s="79" t="s">
        <v>401</v>
      </c>
      <c r="H5" s="79"/>
      <c r="I5" s="79"/>
      <c r="J5" s="7"/>
      <c r="K5" s="79"/>
    </row>
    <row r="6" spans="1:11" s="4" customFormat="1" ht="21">
      <c r="A6" s="7"/>
      <c r="B6" s="90"/>
      <c r="C6" s="91" t="s">
        <v>402</v>
      </c>
      <c r="D6" s="91"/>
      <c r="E6" s="79"/>
      <c r="F6" s="91" t="s">
        <v>402</v>
      </c>
      <c r="H6" s="79"/>
      <c r="I6" s="79"/>
      <c r="J6" s="7"/>
      <c r="K6" s="79"/>
    </row>
    <row r="7" spans="1:11" s="4" customFormat="1" ht="21">
      <c r="A7" s="7"/>
      <c r="B7" s="92"/>
      <c r="C7" s="91" t="s">
        <v>403</v>
      </c>
      <c r="D7" s="91"/>
      <c r="E7" s="92"/>
      <c r="F7" s="79" t="s">
        <v>404</v>
      </c>
      <c r="H7" s="79"/>
      <c r="I7" s="79"/>
      <c r="J7" s="7"/>
      <c r="K7" s="79"/>
    </row>
    <row r="8" spans="1:11" s="4" customFormat="1" ht="21">
      <c r="A8" s="7"/>
      <c r="B8" s="79"/>
      <c r="C8" s="91" t="s">
        <v>405</v>
      </c>
      <c r="D8" s="91"/>
      <c r="E8" s="7"/>
      <c r="F8" s="91" t="s">
        <v>406</v>
      </c>
      <c r="H8" s="79"/>
      <c r="I8" s="79"/>
      <c r="J8" s="7"/>
      <c r="K8" s="79"/>
    </row>
    <row r="9" spans="1:11" s="4" customFormat="1" ht="21">
      <c r="A9" s="7"/>
      <c r="B9" s="92"/>
      <c r="C9" s="79" t="s">
        <v>383</v>
      </c>
      <c r="D9" s="79"/>
      <c r="E9" s="92"/>
      <c r="F9" s="79" t="s">
        <v>408</v>
      </c>
      <c r="H9" s="79"/>
      <c r="I9" s="79"/>
      <c r="J9" s="7"/>
      <c r="K9" s="79"/>
    </row>
    <row r="10" spans="1:11" s="4" customFormat="1" ht="21">
      <c r="A10" s="7"/>
      <c r="B10" s="90"/>
      <c r="C10" s="91" t="s">
        <v>409</v>
      </c>
      <c r="D10" s="79"/>
      <c r="E10" s="79"/>
      <c r="F10" s="91" t="s">
        <v>410</v>
      </c>
      <c r="H10" s="79"/>
      <c r="I10" s="79"/>
      <c r="J10" s="7"/>
      <c r="K10" s="79"/>
    </row>
    <row r="11" spans="1:11" s="4" customFormat="1" ht="21">
      <c r="A11" s="7"/>
      <c r="B11" s="90"/>
      <c r="C11" s="91" t="s">
        <v>411</v>
      </c>
      <c r="D11" s="79"/>
      <c r="E11" s="79"/>
      <c r="F11" s="7"/>
      <c r="G11" s="79"/>
      <c r="H11" s="91"/>
      <c r="I11" s="79"/>
      <c r="J11" s="79"/>
      <c r="K11" s="79"/>
    </row>
    <row r="12" spans="1:11" s="4" customFormat="1" ht="21">
      <c r="A12" s="7"/>
      <c r="B12" s="90" t="s">
        <v>407</v>
      </c>
      <c r="C12" s="79" t="s">
        <v>412</v>
      </c>
      <c r="D12" s="79"/>
      <c r="E12" s="79"/>
      <c r="F12" s="7"/>
      <c r="G12" s="79"/>
      <c r="H12" s="642"/>
      <c r="I12" s="642"/>
      <c r="J12" s="642"/>
      <c r="K12" s="79"/>
    </row>
    <row r="13" spans="1:11" s="4" customFormat="1" ht="9.75" customHeight="1">
      <c r="A13" s="8"/>
      <c r="B13" s="643"/>
      <c r="C13" s="643"/>
      <c r="D13" s="643"/>
      <c r="E13" s="643"/>
      <c r="F13" s="643"/>
      <c r="G13" s="643"/>
      <c r="H13" s="643"/>
      <c r="I13" s="643"/>
      <c r="J13" s="643"/>
      <c r="K13" s="60"/>
    </row>
    <row r="14" spans="1:11" s="266" customFormat="1" ht="21.75" thickBot="1">
      <c r="A14" s="104" t="s">
        <v>384</v>
      </c>
      <c r="B14" s="695" t="s">
        <v>679</v>
      </c>
      <c r="C14" s="695"/>
      <c r="D14" s="695"/>
      <c r="E14" s="695"/>
      <c r="F14" s="695"/>
      <c r="G14" s="695"/>
      <c r="H14" s="695"/>
      <c r="I14" s="695"/>
      <c r="J14" s="695"/>
      <c r="K14" s="41"/>
    </row>
    <row r="15" spans="1:11" s="4" customFormat="1" ht="23.25" customHeight="1">
      <c r="A15" s="7"/>
      <c r="B15" s="685" t="s">
        <v>442</v>
      </c>
      <c r="C15" s="686"/>
      <c r="D15" s="686"/>
      <c r="E15" s="686"/>
      <c r="F15" s="686"/>
      <c r="G15" s="686"/>
      <c r="H15" s="686"/>
      <c r="I15" s="686"/>
      <c r="J15" s="687"/>
      <c r="K15" s="7"/>
    </row>
    <row r="16" spans="1:11" s="4" customFormat="1" ht="23.25" customHeight="1">
      <c r="A16" s="7"/>
      <c r="B16" s="688"/>
      <c r="C16" s="636"/>
      <c r="D16" s="636"/>
      <c r="E16" s="636"/>
      <c r="F16" s="636"/>
      <c r="G16" s="636"/>
      <c r="H16" s="636"/>
      <c r="I16" s="636"/>
      <c r="J16" s="689"/>
      <c r="K16" s="7"/>
    </row>
    <row r="17" spans="1:11" s="4" customFormat="1" ht="23.25" customHeight="1">
      <c r="A17" s="7"/>
      <c r="B17" s="688"/>
      <c r="C17" s="636"/>
      <c r="D17" s="636"/>
      <c r="E17" s="636"/>
      <c r="F17" s="636"/>
      <c r="G17" s="636"/>
      <c r="H17" s="636"/>
      <c r="I17" s="636"/>
      <c r="J17" s="689"/>
      <c r="K17" s="7"/>
    </row>
    <row r="18" spans="1:11" s="4" customFormat="1" ht="23.25" customHeight="1">
      <c r="A18" s="7"/>
      <c r="B18" s="688"/>
      <c r="C18" s="636"/>
      <c r="D18" s="636"/>
      <c r="E18" s="636"/>
      <c r="F18" s="636"/>
      <c r="G18" s="636"/>
      <c r="H18" s="636"/>
      <c r="I18" s="636"/>
      <c r="J18" s="689"/>
      <c r="K18" s="7"/>
    </row>
    <row r="19" spans="1:11" s="4" customFormat="1" ht="23.25" customHeight="1">
      <c r="A19" s="7"/>
      <c r="B19" s="688"/>
      <c r="C19" s="636"/>
      <c r="D19" s="636"/>
      <c r="E19" s="636"/>
      <c r="F19" s="636"/>
      <c r="G19" s="636"/>
      <c r="H19" s="636"/>
      <c r="I19" s="636"/>
      <c r="J19" s="689"/>
      <c r="K19" s="7"/>
    </row>
    <row r="20" spans="1:11" s="4" customFormat="1" ht="23.25" customHeight="1">
      <c r="A20" s="7"/>
      <c r="B20" s="688"/>
      <c r="C20" s="636"/>
      <c r="D20" s="636"/>
      <c r="E20" s="636"/>
      <c r="F20" s="636"/>
      <c r="G20" s="636"/>
      <c r="H20" s="636"/>
      <c r="I20" s="636"/>
      <c r="J20" s="689"/>
      <c r="K20" s="7"/>
    </row>
    <row r="21" spans="1:11" s="4" customFormat="1" ht="23.25" customHeight="1">
      <c r="A21" s="7"/>
      <c r="B21" s="688"/>
      <c r="C21" s="636"/>
      <c r="D21" s="636"/>
      <c r="E21" s="636"/>
      <c r="F21" s="636"/>
      <c r="G21" s="636"/>
      <c r="H21" s="636"/>
      <c r="I21" s="636"/>
      <c r="J21" s="689"/>
      <c r="K21" s="7"/>
    </row>
    <row r="22" spans="1:11" s="4" customFormat="1" ht="23.25" customHeight="1" thickBot="1">
      <c r="A22" s="7"/>
      <c r="B22" s="690"/>
      <c r="C22" s="691"/>
      <c r="D22" s="691"/>
      <c r="E22" s="691"/>
      <c r="F22" s="691"/>
      <c r="G22" s="691"/>
      <c r="H22" s="691"/>
      <c r="I22" s="691"/>
      <c r="J22" s="692"/>
      <c r="K22" s="7"/>
    </row>
    <row r="23" spans="1:11" s="266" customFormat="1" ht="23.25" customHeight="1" thickBot="1">
      <c r="A23" s="41"/>
      <c r="B23" s="693" t="s">
        <v>680</v>
      </c>
      <c r="C23" s="693"/>
      <c r="D23" s="693"/>
      <c r="E23" s="693"/>
      <c r="F23" s="693"/>
      <c r="G23" s="693"/>
      <c r="H23" s="693"/>
      <c r="I23" s="693"/>
      <c r="J23" s="693"/>
      <c r="K23" s="41"/>
    </row>
    <row r="24" spans="1:11" s="4" customFormat="1" ht="23.25" customHeight="1">
      <c r="A24" s="7"/>
      <c r="B24" s="685" t="s">
        <v>443</v>
      </c>
      <c r="C24" s="686"/>
      <c r="D24" s="686"/>
      <c r="E24" s="686"/>
      <c r="F24" s="686"/>
      <c r="G24" s="686"/>
      <c r="H24" s="686"/>
      <c r="I24" s="686"/>
      <c r="J24" s="687"/>
      <c r="K24" s="7"/>
    </row>
    <row r="25" spans="1:11" s="4" customFormat="1" ht="23.25" customHeight="1">
      <c r="A25" s="7"/>
      <c r="B25" s="688"/>
      <c r="C25" s="636"/>
      <c r="D25" s="636"/>
      <c r="E25" s="636"/>
      <c r="F25" s="636"/>
      <c r="G25" s="636"/>
      <c r="H25" s="636"/>
      <c r="I25" s="636"/>
      <c r="J25" s="689"/>
      <c r="K25" s="7"/>
    </row>
    <row r="26" spans="1:11" s="4" customFormat="1" ht="23.25" customHeight="1">
      <c r="A26" s="7"/>
      <c r="B26" s="688"/>
      <c r="C26" s="636"/>
      <c r="D26" s="636"/>
      <c r="E26" s="636"/>
      <c r="F26" s="636"/>
      <c r="G26" s="636"/>
      <c r="H26" s="636"/>
      <c r="I26" s="636"/>
      <c r="J26" s="689"/>
      <c r="K26" s="7"/>
    </row>
    <row r="27" spans="1:11" s="4" customFormat="1" ht="23.25" customHeight="1">
      <c r="A27" s="7"/>
      <c r="B27" s="688"/>
      <c r="C27" s="636"/>
      <c r="D27" s="636"/>
      <c r="E27" s="636"/>
      <c r="F27" s="636"/>
      <c r="G27" s="636"/>
      <c r="H27" s="636"/>
      <c r="I27" s="636"/>
      <c r="J27" s="689"/>
      <c r="K27" s="7"/>
    </row>
    <row r="28" spans="1:11" s="4" customFormat="1" ht="23.25" customHeight="1">
      <c r="A28" s="7"/>
      <c r="B28" s="688"/>
      <c r="C28" s="636"/>
      <c r="D28" s="636"/>
      <c r="E28" s="636"/>
      <c r="F28" s="636"/>
      <c r="G28" s="636"/>
      <c r="H28" s="636"/>
      <c r="I28" s="636"/>
      <c r="J28" s="689"/>
      <c r="K28" s="7"/>
    </row>
    <row r="29" spans="1:11" s="4" customFormat="1" ht="23.25" customHeight="1">
      <c r="A29" s="7"/>
      <c r="B29" s="688"/>
      <c r="C29" s="636"/>
      <c r="D29" s="636"/>
      <c r="E29" s="636"/>
      <c r="F29" s="636"/>
      <c r="G29" s="636"/>
      <c r="H29" s="636"/>
      <c r="I29" s="636"/>
      <c r="J29" s="689"/>
      <c r="K29" s="7"/>
    </row>
    <row r="30" spans="1:11" s="4" customFormat="1" ht="23.25" customHeight="1">
      <c r="A30" s="7"/>
      <c r="B30" s="688"/>
      <c r="C30" s="636"/>
      <c r="D30" s="636"/>
      <c r="E30" s="636"/>
      <c r="F30" s="636"/>
      <c r="G30" s="636"/>
      <c r="H30" s="636"/>
      <c r="I30" s="636"/>
      <c r="J30" s="689"/>
      <c r="K30" s="7"/>
    </row>
    <row r="31" spans="1:11" s="4" customFormat="1" ht="23.25" customHeight="1" thickBot="1">
      <c r="A31" s="7"/>
      <c r="B31" s="690"/>
      <c r="C31" s="691"/>
      <c r="D31" s="691"/>
      <c r="E31" s="691"/>
      <c r="F31" s="691"/>
      <c r="G31" s="691"/>
      <c r="H31" s="691"/>
      <c r="I31" s="691"/>
      <c r="J31" s="692"/>
      <c r="K31" s="7"/>
    </row>
    <row r="32" spans="1:11" s="266" customFormat="1" ht="21">
      <c r="A32" s="41"/>
      <c r="B32" s="694" t="s">
        <v>681</v>
      </c>
      <c r="C32" s="694"/>
      <c r="D32" s="694"/>
      <c r="E32" s="694"/>
      <c r="F32" s="694"/>
      <c r="G32" s="694"/>
      <c r="H32" s="694"/>
      <c r="I32" s="694"/>
      <c r="J32" s="694"/>
      <c r="K32" s="41"/>
    </row>
    <row r="33" spans="1:11" s="4" customFormat="1" ht="21">
      <c r="A33" s="655" t="s">
        <v>629</v>
      </c>
      <c r="B33" s="655"/>
      <c r="C33" s="655"/>
      <c r="D33" s="655"/>
      <c r="E33" s="655"/>
      <c r="F33" s="655"/>
      <c r="G33" s="655"/>
      <c r="H33" s="655"/>
      <c r="I33" s="655"/>
      <c r="J33" s="655"/>
      <c r="K33" s="7"/>
    </row>
    <row r="34" spans="1:11" s="4" customFormat="1" ht="23.25" customHeight="1">
      <c r="A34" s="684" t="s">
        <v>864</v>
      </c>
      <c r="B34" s="684"/>
      <c r="C34" s="684"/>
      <c r="D34" s="684"/>
      <c r="E34" s="684"/>
      <c r="F34" s="684"/>
      <c r="G34" s="684"/>
      <c r="H34" s="684"/>
      <c r="I34" s="684"/>
      <c r="J34" s="684"/>
      <c r="K34" s="7"/>
    </row>
    <row r="35" spans="1:11" s="4" customFormat="1"/>
    <row r="36" spans="1:11" s="4" customFormat="1"/>
    <row r="37" spans="1:11" s="4" customFormat="1"/>
    <row r="38" spans="1:11" s="4" customFormat="1"/>
    <row r="39" spans="1:11" s="4" customFormat="1"/>
    <row r="40" spans="1:11" s="4" customFormat="1"/>
    <row r="41" spans="1:11" s="4" customFormat="1"/>
    <row r="42" spans="1:11" s="4" customFormat="1"/>
    <row r="43" spans="1:11" s="4" customFormat="1"/>
    <row r="44" spans="1:11" s="4" customFormat="1"/>
    <row r="45" spans="1:11" s="4" customFormat="1"/>
    <row r="46" spans="1:11" s="4" customFormat="1"/>
    <row r="47" spans="1:11" s="4" customFormat="1"/>
    <row r="48" spans="1:11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</sheetData>
  <mergeCells count="9">
    <mergeCell ref="A34:J34"/>
    <mergeCell ref="A33:J33"/>
    <mergeCell ref="H12:J12"/>
    <mergeCell ref="B13:J13"/>
    <mergeCell ref="B15:J22"/>
    <mergeCell ref="B23:J23"/>
    <mergeCell ref="B24:J31"/>
    <mergeCell ref="B32:J32"/>
    <mergeCell ref="B14:J14"/>
  </mergeCells>
  <phoneticPr fontId="3" type="noConversion"/>
  <pageMargins left="0.70866141732283472" right="0.27559055118110237" top="0.47244094488188981" bottom="0.27559055118110237" header="0.31496062992125984" footer="0.19685039370078741"/>
  <pageSetup paperSize="9" scale="96" orientation="portrait" horizontalDpi="300" verticalDpi="300" r:id="rId1"/>
  <headerFooter>
    <oddFooter>&amp;C 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1266" r:id="rId4" name="Check Box 2">
              <controlPr defaultSize="0" autoFill="0" autoLine="0" autoPict="0">
                <anchor moveWithCells="1">
                  <from>
                    <xdr:col>4</xdr:col>
                    <xdr:colOff>247650</xdr:colOff>
                    <xdr:row>3</xdr:row>
                    <xdr:rowOff>238125</xdr:rowOff>
                  </from>
                  <to>
                    <xdr:col>4</xdr:col>
                    <xdr:colOff>552450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69" r:id="rId5" name="Check Box 5">
              <controlPr defaultSize="0" autoFill="0" autoLine="0" autoPict="0">
                <anchor moveWithCells="1">
                  <from>
                    <xdr:col>1</xdr:col>
                    <xdr:colOff>323850</xdr:colOff>
                    <xdr:row>10</xdr:row>
                    <xdr:rowOff>123825</xdr:rowOff>
                  </from>
                  <to>
                    <xdr:col>1</xdr:col>
                    <xdr:colOff>619125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72" r:id="rId6" name="Check Box 8">
              <controlPr defaultSize="0" autoFill="0" autoLine="0" autoPict="0">
                <anchor moveWithCells="1">
                  <from>
                    <xdr:col>4</xdr:col>
                    <xdr:colOff>247650</xdr:colOff>
                    <xdr:row>5</xdr:row>
                    <xdr:rowOff>209550</xdr:rowOff>
                  </from>
                  <to>
                    <xdr:col>4</xdr:col>
                    <xdr:colOff>552450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73" r:id="rId7" name="Check Box 9">
              <controlPr defaultSize="0" autoFill="0" autoLine="0" autoPict="0">
                <anchor moveWithCells="1">
                  <from>
                    <xdr:col>4</xdr:col>
                    <xdr:colOff>247650</xdr:colOff>
                    <xdr:row>7</xdr:row>
                    <xdr:rowOff>190500</xdr:rowOff>
                  </from>
                  <to>
                    <xdr:col>4</xdr:col>
                    <xdr:colOff>552450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75" r:id="rId8" name="Check Box 11">
              <controlPr defaultSize="0" autoFill="0" autoLine="0" autoPict="0">
                <anchor moveWithCells="1">
                  <from>
                    <xdr:col>1</xdr:col>
                    <xdr:colOff>333375</xdr:colOff>
                    <xdr:row>7</xdr:row>
                    <xdr:rowOff>190500</xdr:rowOff>
                  </from>
                  <to>
                    <xdr:col>1</xdr:col>
                    <xdr:colOff>638175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76" r:id="rId9" name="Check Box 12">
              <controlPr defaultSize="0" autoFill="0" autoLine="0" autoPict="0">
                <anchor moveWithCells="1">
                  <from>
                    <xdr:col>1</xdr:col>
                    <xdr:colOff>333375</xdr:colOff>
                    <xdr:row>5</xdr:row>
                    <xdr:rowOff>209550</xdr:rowOff>
                  </from>
                  <to>
                    <xdr:col>1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77" r:id="rId10" name="Check Box 13">
              <controlPr defaultSize="0" autoFill="0" autoLine="0" autoPict="0">
                <anchor moveWithCells="1">
                  <from>
                    <xdr:col>1</xdr:col>
                    <xdr:colOff>333375</xdr:colOff>
                    <xdr:row>3</xdr:row>
                    <xdr:rowOff>238125</xdr:rowOff>
                  </from>
                  <to>
                    <xdr:col>1</xdr:col>
                    <xdr:colOff>638175</xdr:colOff>
                    <xdr:row>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"/>
  <sheetViews>
    <sheetView showGridLines="0" view="pageBreakPreview" zoomScaleNormal="100" zoomScaleSheetLayoutView="100" workbookViewId="0">
      <selection activeCell="G37" sqref="G37"/>
    </sheetView>
  </sheetViews>
  <sheetFormatPr defaultRowHeight="21"/>
  <cols>
    <col min="1" max="1" width="6.375" style="41" customWidth="1"/>
    <col min="2" max="2" width="10.625" style="41" customWidth="1"/>
    <col min="3" max="3" width="11.25" style="41" customWidth="1"/>
    <col min="4" max="4" width="9" style="41"/>
    <col min="5" max="5" width="11" style="41" customWidth="1"/>
    <col min="6" max="6" width="5.375" style="41" customWidth="1"/>
    <col min="7" max="7" width="6.375" style="41" customWidth="1"/>
    <col min="8" max="8" width="4.75" style="41" customWidth="1"/>
    <col min="9" max="9" width="5.75" style="41" customWidth="1"/>
    <col min="10" max="10" width="5.375" style="41" customWidth="1"/>
    <col min="11" max="11" width="4.375" style="41" customWidth="1"/>
    <col min="12" max="12" width="10.875" style="41" customWidth="1"/>
    <col min="13" max="16384" width="9" style="41"/>
  </cols>
  <sheetData>
    <row r="1" spans="1:3" s="324" customFormat="1" ht="26.25">
      <c r="A1" s="323" t="s">
        <v>752</v>
      </c>
    </row>
    <row r="2" spans="1:3">
      <c r="B2" s="41" t="s">
        <v>81</v>
      </c>
    </row>
    <row r="3" spans="1:3">
      <c r="C3" s="41" t="s">
        <v>82</v>
      </c>
    </row>
    <row r="4" spans="1:3">
      <c r="C4" s="41" t="s">
        <v>536</v>
      </c>
    </row>
    <row r="5" spans="1:3">
      <c r="C5" s="41" t="s">
        <v>83</v>
      </c>
    </row>
    <row r="6" spans="1:3">
      <c r="B6" s="41" t="s">
        <v>84</v>
      </c>
    </row>
  </sheetData>
  <phoneticPr fontId="3" type="noConversion"/>
  <pageMargins left="0.59055118110236227" right="0.39370078740157483" top="0.78740157480314965" bottom="0.59055118110236227" header="0.31496062992125984" footer="0.31496062992125984"/>
  <pageSetup paperSize="9" scale="86" firstPageNumber="11" orientation="portrait" r:id="rId1"/>
  <headerFooter>
    <oddFooter>&amp;C 10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6"/>
  <dimension ref="A1:K28"/>
  <sheetViews>
    <sheetView showGridLines="0" view="pageBreakPreview" zoomScaleNormal="100" zoomScaleSheetLayoutView="100" workbookViewId="0">
      <selection activeCell="M10" sqref="M10"/>
    </sheetView>
  </sheetViews>
  <sheetFormatPr defaultRowHeight="21"/>
  <cols>
    <col min="1" max="1" width="4" style="41" customWidth="1"/>
    <col min="2" max="2" width="9.75" style="41" customWidth="1"/>
    <col min="3" max="3" width="36.75" style="41" customWidth="1"/>
    <col min="4" max="4" width="11.875" style="41" customWidth="1"/>
    <col min="5" max="5" width="15.25" style="41" customWidth="1"/>
    <col min="6" max="6" width="13" style="41" customWidth="1"/>
    <col min="7" max="7" width="12.125" style="41" customWidth="1"/>
    <col min="8" max="8" width="12.625" style="41" customWidth="1"/>
    <col min="9" max="9" width="11.75" style="41" customWidth="1"/>
    <col min="10" max="10" width="12.25" style="41" customWidth="1"/>
    <col min="11" max="11" width="13" style="41" customWidth="1"/>
    <col min="12" max="16384" width="9" style="41"/>
  </cols>
  <sheetData>
    <row r="1" spans="1:11" ht="28.5">
      <c r="A1" s="417" t="s">
        <v>765</v>
      </c>
    </row>
    <row r="2" spans="1:11">
      <c r="A2" s="94" t="s">
        <v>763</v>
      </c>
      <c r="B2" s="94"/>
      <c r="J2" s="362"/>
    </row>
    <row r="3" spans="1:11">
      <c r="B3" s="41" t="s">
        <v>762</v>
      </c>
    </row>
    <row r="4" spans="1:11" ht="12.75" customHeight="1"/>
    <row r="5" spans="1:11">
      <c r="B5" s="653" t="s">
        <v>875</v>
      </c>
      <c r="C5" s="653"/>
      <c r="D5" s="653"/>
      <c r="E5" s="653"/>
      <c r="F5" s="653"/>
      <c r="G5" s="653"/>
      <c r="H5" s="653"/>
      <c r="I5" s="653"/>
      <c r="J5" s="653"/>
      <c r="K5" s="653"/>
    </row>
    <row r="6" spans="1:11" ht="10.5" customHeight="1"/>
    <row r="7" spans="1:11">
      <c r="B7" s="700" t="s">
        <v>55</v>
      </c>
      <c r="C7" s="700" t="s">
        <v>336</v>
      </c>
      <c r="D7" s="703" t="s">
        <v>337</v>
      </c>
      <c r="E7" s="704" t="s">
        <v>40</v>
      </c>
      <c r="F7" s="705"/>
      <c r="G7" s="699" t="s">
        <v>338</v>
      </c>
      <c r="H7" s="699"/>
      <c r="I7" s="699"/>
      <c r="J7" s="699"/>
      <c r="K7" s="699"/>
    </row>
    <row r="8" spans="1:11">
      <c r="B8" s="701"/>
      <c r="C8" s="701"/>
      <c r="D8" s="701"/>
      <c r="E8" s="706"/>
      <c r="F8" s="707"/>
      <c r="G8" s="699" t="s">
        <v>339</v>
      </c>
      <c r="H8" s="699"/>
      <c r="I8" s="699"/>
      <c r="J8" s="708" t="s">
        <v>342</v>
      </c>
      <c r="K8" s="703" t="s">
        <v>734</v>
      </c>
    </row>
    <row r="9" spans="1:11" ht="43.5" customHeight="1">
      <c r="B9" s="702"/>
      <c r="C9" s="702"/>
      <c r="D9" s="702"/>
      <c r="E9" s="569" t="s">
        <v>41</v>
      </c>
      <c r="F9" s="569" t="s">
        <v>42</v>
      </c>
      <c r="G9" s="569" t="s">
        <v>340</v>
      </c>
      <c r="H9" s="570" t="s">
        <v>341</v>
      </c>
      <c r="I9" s="569" t="s">
        <v>101</v>
      </c>
      <c r="J9" s="699"/>
      <c r="K9" s="702"/>
    </row>
    <row r="10" spans="1:11">
      <c r="B10" s="300">
        <v>1</v>
      </c>
      <c r="C10" s="300"/>
      <c r="D10" s="571"/>
      <c r="E10" s="572"/>
      <c r="F10" s="572"/>
      <c r="G10" s="572"/>
      <c r="H10" s="572"/>
      <c r="I10" s="573">
        <f>G10+H10</f>
        <v>0</v>
      </c>
      <c r="J10" s="572"/>
      <c r="K10" s="573">
        <f>I10+J10</f>
        <v>0</v>
      </c>
    </row>
    <row r="11" spans="1:11">
      <c r="B11" s="300">
        <v>2</v>
      </c>
      <c r="C11" s="300"/>
      <c r="D11" s="571"/>
      <c r="E11" s="572"/>
      <c r="F11" s="572"/>
      <c r="G11" s="572"/>
      <c r="H11" s="572"/>
      <c r="I11" s="573">
        <f>G11+H11</f>
        <v>0</v>
      </c>
      <c r="J11" s="572"/>
      <c r="K11" s="573">
        <f>I11+J11</f>
        <v>0</v>
      </c>
    </row>
    <row r="12" spans="1:11">
      <c r="B12" s="300">
        <v>3</v>
      </c>
      <c r="C12" s="300"/>
      <c r="D12" s="571"/>
      <c r="E12" s="572"/>
      <c r="F12" s="572"/>
      <c r="G12" s="572"/>
      <c r="H12" s="572"/>
      <c r="I12" s="573">
        <f>G12+H12</f>
        <v>0</v>
      </c>
      <c r="J12" s="572"/>
      <c r="K12" s="573">
        <f>I12+J12</f>
        <v>0</v>
      </c>
    </row>
    <row r="13" spans="1:11">
      <c r="B13" s="300">
        <v>4</v>
      </c>
      <c r="C13" s="300"/>
      <c r="D13" s="571"/>
      <c r="E13" s="572"/>
      <c r="F13" s="572"/>
      <c r="G13" s="572"/>
      <c r="H13" s="572"/>
      <c r="I13" s="573">
        <f>G13+H13</f>
        <v>0</v>
      </c>
      <c r="J13" s="572"/>
      <c r="K13" s="573">
        <f>I13+J13</f>
        <v>0</v>
      </c>
    </row>
    <row r="14" spans="1:11">
      <c r="B14" s="300">
        <v>5</v>
      </c>
      <c r="C14" s="300"/>
      <c r="D14" s="571"/>
      <c r="E14" s="572"/>
      <c r="F14" s="572"/>
      <c r="G14" s="572"/>
      <c r="H14" s="572"/>
      <c r="I14" s="573">
        <f>G14+H14</f>
        <v>0</v>
      </c>
      <c r="J14" s="572"/>
      <c r="K14" s="573">
        <f>I14+J14</f>
        <v>0</v>
      </c>
    </row>
    <row r="15" spans="1:11" s="94" customFormat="1">
      <c r="B15" s="696" t="s">
        <v>101</v>
      </c>
      <c r="C15" s="697"/>
      <c r="D15" s="697"/>
      <c r="E15" s="697"/>
      <c r="F15" s="698"/>
      <c r="G15" s="530">
        <f>SUM(G10:G14)</f>
        <v>0</v>
      </c>
      <c r="H15" s="530">
        <f>SUM(H10:H14)</f>
        <v>0</v>
      </c>
      <c r="I15" s="530">
        <f>SUM(I10:I14)</f>
        <v>0</v>
      </c>
      <c r="J15" s="530">
        <f>SUM(J10:J14)</f>
        <v>0</v>
      </c>
      <c r="K15" s="530">
        <f>SUM(K10:K14)</f>
        <v>0</v>
      </c>
    </row>
    <row r="17" spans="2:11" ht="12.75" customHeight="1"/>
    <row r="18" spans="2:11">
      <c r="B18" s="564" t="s">
        <v>520</v>
      </c>
      <c r="C18" s="565" t="s">
        <v>519</v>
      </c>
      <c r="D18" s="565"/>
      <c r="E18" s="565"/>
      <c r="F18" s="565"/>
      <c r="G18" s="538"/>
      <c r="H18" s="538"/>
      <c r="I18" s="538"/>
      <c r="J18" s="538"/>
      <c r="K18" s="541"/>
    </row>
    <row r="19" spans="2:11">
      <c r="B19" s="566"/>
      <c r="C19" s="511" t="s">
        <v>841</v>
      </c>
      <c r="D19" s="511"/>
      <c r="E19" s="511"/>
      <c r="F19" s="511"/>
      <c r="G19" s="539"/>
      <c r="H19" s="539"/>
      <c r="I19" s="539"/>
      <c r="J19" s="539"/>
      <c r="K19" s="542"/>
    </row>
    <row r="20" spans="2:11">
      <c r="B20" s="566"/>
      <c r="C20" s="511" t="s">
        <v>842</v>
      </c>
      <c r="D20" s="511"/>
      <c r="E20" s="511"/>
      <c r="F20" s="511"/>
      <c r="G20" s="539"/>
      <c r="H20" s="539"/>
      <c r="I20" s="539"/>
      <c r="J20" s="539"/>
      <c r="K20" s="542"/>
    </row>
    <row r="21" spans="2:11">
      <c r="B21" s="566"/>
      <c r="C21" s="511" t="s">
        <v>843</v>
      </c>
      <c r="D21" s="511"/>
      <c r="E21" s="511"/>
      <c r="F21" s="511"/>
      <c r="G21" s="539"/>
      <c r="H21" s="539"/>
      <c r="I21" s="539"/>
      <c r="J21" s="539"/>
      <c r="K21" s="542"/>
    </row>
    <row r="22" spans="2:11">
      <c r="B22" s="566"/>
      <c r="C22" s="511" t="s">
        <v>844</v>
      </c>
      <c r="D22" s="511"/>
      <c r="E22" s="511"/>
      <c r="F22" s="511"/>
      <c r="G22" s="539"/>
      <c r="H22" s="539"/>
      <c r="I22" s="539"/>
      <c r="J22" s="539"/>
      <c r="K22" s="542"/>
    </row>
    <row r="23" spans="2:11">
      <c r="B23" s="566"/>
      <c r="C23" s="511" t="s">
        <v>845</v>
      </c>
      <c r="D23" s="511"/>
      <c r="E23" s="511"/>
      <c r="F23" s="511"/>
      <c r="G23" s="539"/>
      <c r="H23" s="539"/>
      <c r="I23" s="539"/>
      <c r="J23" s="539"/>
      <c r="K23" s="542"/>
    </row>
    <row r="24" spans="2:11">
      <c r="B24" s="567"/>
      <c r="C24" s="568" t="s">
        <v>840</v>
      </c>
      <c r="D24" s="568"/>
      <c r="E24" s="568"/>
      <c r="F24" s="568"/>
      <c r="G24" s="540"/>
      <c r="H24" s="540"/>
      <c r="I24" s="540"/>
      <c r="J24" s="540"/>
      <c r="K24" s="543"/>
    </row>
    <row r="25" spans="2:11">
      <c r="B25" s="536"/>
      <c r="C25" s="536"/>
      <c r="D25" s="536"/>
      <c r="E25" s="536"/>
      <c r="F25" s="536"/>
    </row>
    <row r="26" spans="2:11">
      <c r="B26" s="536"/>
      <c r="C26" s="536" t="s">
        <v>840</v>
      </c>
      <c r="D26" s="536"/>
      <c r="E26" s="536"/>
      <c r="F26" s="536"/>
    </row>
    <row r="27" spans="2:11">
      <c r="B27" s="536"/>
      <c r="C27" s="536" t="s">
        <v>840</v>
      </c>
      <c r="D27" s="536"/>
      <c r="E27" s="536"/>
      <c r="F27" s="536"/>
    </row>
    <row r="28" spans="2:11">
      <c r="B28" s="537"/>
      <c r="C28" s="537" t="s">
        <v>840</v>
      </c>
      <c r="D28" s="537"/>
      <c r="E28" s="537"/>
      <c r="F28" s="537"/>
    </row>
  </sheetData>
  <mergeCells count="10">
    <mergeCell ref="B5:K5"/>
    <mergeCell ref="B15:F15"/>
    <mergeCell ref="G7:K7"/>
    <mergeCell ref="B7:B9"/>
    <mergeCell ref="C7:C9"/>
    <mergeCell ref="D7:D9"/>
    <mergeCell ref="E7:F8"/>
    <mergeCell ref="G8:I8"/>
    <mergeCell ref="J8:J9"/>
    <mergeCell ref="K8:K9"/>
  </mergeCells>
  <phoneticPr fontId="3" type="noConversion"/>
  <pageMargins left="0.78740157480314965" right="0.59055118110236227" top="0.78740157480314965" bottom="0.59055118110236227" header="0.31496062992125984" footer="0.31496062992125984"/>
  <pageSetup paperSize="9" scale="81" firstPageNumber="3" orientation="landscape" r:id="rId1"/>
  <headerFooter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1"/>
  <sheetViews>
    <sheetView showGridLines="0" view="pageBreakPreview" zoomScaleNormal="100" zoomScaleSheetLayoutView="100" zoomScalePageLayoutView="90" workbookViewId="0">
      <selection activeCell="H15" sqref="H15"/>
    </sheetView>
  </sheetViews>
  <sheetFormatPr defaultRowHeight="18.75"/>
  <cols>
    <col min="1" max="1" width="5.875" style="130" customWidth="1"/>
    <col min="2" max="2" width="11.375" style="130" customWidth="1"/>
    <col min="3" max="3" width="17" style="130" customWidth="1"/>
    <col min="4" max="4" width="19.625" style="130" customWidth="1"/>
    <col min="5" max="5" width="24.75" style="130" customWidth="1"/>
    <col min="6" max="6" width="25.875" style="130" customWidth="1"/>
    <col min="7" max="7" width="17.125" style="130" customWidth="1"/>
    <col min="8" max="8" width="17.25" style="130" customWidth="1"/>
    <col min="9" max="16384" width="9" style="130"/>
  </cols>
  <sheetData>
    <row r="1" spans="1:8" s="41" customFormat="1" ht="21">
      <c r="A1" s="40"/>
      <c r="B1" s="653" t="s">
        <v>761</v>
      </c>
      <c r="C1" s="653"/>
      <c r="D1" s="653"/>
    </row>
    <row r="2" spans="1:8" s="41" customFormat="1" ht="7.5" customHeight="1"/>
    <row r="3" spans="1:8" s="41" customFormat="1" ht="21">
      <c r="B3" s="653" t="s">
        <v>936</v>
      </c>
      <c r="C3" s="653"/>
      <c r="D3" s="653"/>
      <c r="E3" s="653"/>
      <c r="F3" s="653"/>
      <c r="G3" s="653"/>
      <c r="H3" s="653"/>
    </row>
    <row r="4" spans="1:8" ht="7.5" customHeight="1">
      <c r="H4" s="366"/>
    </row>
    <row r="5" spans="1:8">
      <c r="B5" s="712" t="s">
        <v>53</v>
      </c>
      <c r="C5" s="715" t="s">
        <v>345</v>
      </c>
      <c r="D5" s="716"/>
      <c r="E5" s="717"/>
      <c r="F5" s="367" t="s">
        <v>347</v>
      </c>
      <c r="G5" s="715" t="s">
        <v>347</v>
      </c>
      <c r="H5" s="717"/>
    </row>
    <row r="6" spans="1:8">
      <c r="B6" s="713"/>
      <c r="C6" s="718" t="s">
        <v>346</v>
      </c>
      <c r="D6" s="719"/>
      <c r="E6" s="720"/>
      <c r="F6" s="368" t="s">
        <v>348</v>
      </c>
      <c r="G6" s="718" t="s">
        <v>349</v>
      </c>
      <c r="H6" s="720"/>
    </row>
    <row r="7" spans="1:8">
      <c r="B7" s="713"/>
      <c r="C7" s="367" t="s">
        <v>350</v>
      </c>
      <c r="D7" s="367" t="s">
        <v>352</v>
      </c>
      <c r="E7" s="367" t="s">
        <v>101</v>
      </c>
      <c r="F7" s="367" t="s">
        <v>353</v>
      </c>
      <c r="G7" s="367" t="s">
        <v>355</v>
      </c>
      <c r="H7" s="367" t="s">
        <v>357</v>
      </c>
    </row>
    <row r="8" spans="1:8">
      <c r="B8" s="714"/>
      <c r="C8" s="368" t="s">
        <v>351</v>
      </c>
      <c r="D8" s="368" t="s">
        <v>351</v>
      </c>
      <c r="E8" s="368" t="s">
        <v>351</v>
      </c>
      <c r="F8" s="368" t="s">
        <v>354</v>
      </c>
      <c r="G8" s="368" t="s">
        <v>356</v>
      </c>
      <c r="H8" s="368" t="s">
        <v>358</v>
      </c>
    </row>
    <row r="9" spans="1:8">
      <c r="B9" s="369" t="s">
        <v>60</v>
      </c>
      <c r="C9" s="527">
        <f>'4.1.1 ข้อมูลการใช้อาคาร_66'!G15</f>
        <v>0</v>
      </c>
      <c r="D9" s="527">
        <f>'4.1.1 ข้อมูลการใช้อาคาร_66'!H15</f>
        <v>0</v>
      </c>
      <c r="E9" s="527">
        <f>C9+D9</f>
        <v>0</v>
      </c>
      <c r="F9" s="370"/>
      <c r="G9" s="370"/>
      <c r="H9" s="370"/>
    </row>
    <row r="10" spans="1:8">
      <c r="B10" s="369" t="s">
        <v>61</v>
      </c>
      <c r="C10" s="527">
        <f>C9</f>
        <v>0</v>
      </c>
      <c r="D10" s="527">
        <f>D9</f>
        <v>0</v>
      </c>
      <c r="E10" s="527">
        <f>C10+D10</f>
        <v>0</v>
      </c>
      <c r="F10" s="370"/>
      <c r="G10" s="370"/>
      <c r="H10" s="370"/>
    </row>
    <row r="11" spans="1:8">
      <c r="B11" s="369" t="s">
        <v>62</v>
      </c>
      <c r="C11" s="527">
        <f t="shared" ref="C11:C20" si="0">C10</f>
        <v>0</v>
      </c>
      <c r="D11" s="527">
        <f t="shared" ref="D11:D20" si="1">D10</f>
        <v>0</v>
      </c>
      <c r="E11" s="527">
        <f t="shared" ref="E11:E20" si="2">C11+D11</f>
        <v>0</v>
      </c>
      <c r="F11" s="370"/>
      <c r="G11" s="370"/>
      <c r="H11" s="370"/>
    </row>
    <row r="12" spans="1:8">
      <c r="B12" s="369" t="s">
        <v>63</v>
      </c>
      <c r="C12" s="527">
        <f t="shared" si="0"/>
        <v>0</v>
      </c>
      <c r="D12" s="527">
        <f t="shared" si="1"/>
        <v>0</v>
      </c>
      <c r="E12" s="527">
        <f t="shared" si="2"/>
        <v>0</v>
      </c>
      <c r="F12" s="370"/>
      <c r="G12" s="370"/>
      <c r="H12" s="370"/>
    </row>
    <row r="13" spans="1:8">
      <c r="B13" s="369" t="s">
        <v>64</v>
      </c>
      <c r="C13" s="527">
        <f t="shared" si="0"/>
        <v>0</v>
      </c>
      <c r="D13" s="527">
        <f t="shared" si="1"/>
        <v>0</v>
      </c>
      <c r="E13" s="527">
        <f t="shared" si="2"/>
        <v>0</v>
      </c>
      <c r="F13" s="370"/>
      <c r="G13" s="370"/>
      <c r="H13" s="370"/>
    </row>
    <row r="14" spans="1:8">
      <c r="B14" s="369" t="s">
        <v>65</v>
      </c>
      <c r="C14" s="527">
        <f t="shared" si="0"/>
        <v>0</v>
      </c>
      <c r="D14" s="527">
        <f t="shared" si="1"/>
        <v>0</v>
      </c>
      <c r="E14" s="527">
        <f t="shared" si="2"/>
        <v>0</v>
      </c>
      <c r="F14" s="370"/>
      <c r="G14" s="370"/>
      <c r="H14" s="370"/>
    </row>
    <row r="15" spans="1:8">
      <c r="B15" s="369" t="s">
        <v>66</v>
      </c>
      <c r="C15" s="527">
        <f t="shared" si="0"/>
        <v>0</v>
      </c>
      <c r="D15" s="527">
        <f t="shared" si="1"/>
        <v>0</v>
      </c>
      <c r="E15" s="527">
        <f t="shared" si="2"/>
        <v>0</v>
      </c>
      <c r="F15" s="370"/>
      <c r="G15" s="370"/>
      <c r="H15" s="370"/>
    </row>
    <row r="16" spans="1:8">
      <c r="B16" s="369" t="s">
        <v>67</v>
      </c>
      <c r="C16" s="527">
        <f t="shared" si="0"/>
        <v>0</v>
      </c>
      <c r="D16" s="527">
        <f t="shared" si="1"/>
        <v>0</v>
      </c>
      <c r="E16" s="527">
        <f t="shared" si="2"/>
        <v>0</v>
      </c>
      <c r="F16" s="370"/>
      <c r="G16" s="370"/>
      <c r="H16" s="370"/>
    </row>
    <row r="17" spans="2:8">
      <c r="B17" s="369" t="s">
        <v>68</v>
      </c>
      <c r="C17" s="527">
        <f t="shared" si="0"/>
        <v>0</v>
      </c>
      <c r="D17" s="527">
        <f t="shared" si="1"/>
        <v>0</v>
      </c>
      <c r="E17" s="527">
        <f t="shared" si="2"/>
        <v>0</v>
      </c>
      <c r="F17" s="370"/>
      <c r="G17" s="370"/>
      <c r="H17" s="370"/>
    </row>
    <row r="18" spans="2:8">
      <c r="B18" s="369" t="s">
        <v>69</v>
      </c>
      <c r="C18" s="527">
        <f t="shared" si="0"/>
        <v>0</v>
      </c>
      <c r="D18" s="527">
        <f t="shared" si="1"/>
        <v>0</v>
      </c>
      <c r="E18" s="527">
        <f t="shared" si="2"/>
        <v>0</v>
      </c>
      <c r="F18" s="370"/>
      <c r="G18" s="370"/>
      <c r="H18" s="370"/>
    </row>
    <row r="19" spans="2:8">
      <c r="B19" s="197" t="s">
        <v>70</v>
      </c>
      <c r="C19" s="527">
        <f t="shared" si="0"/>
        <v>0</v>
      </c>
      <c r="D19" s="527">
        <f t="shared" si="1"/>
        <v>0</v>
      </c>
      <c r="E19" s="527">
        <f t="shared" si="2"/>
        <v>0</v>
      </c>
      <c r="F19" s="370"/>
      <c r="G19" s="196"/>
      <c r="H19" s="370"/>
    </row>
    <row r="20" spans="2:8">
      <c r="B20" s="197" t="s">
        <v>71</v>
      </c>
      <c r="C20" s="527">
        <f t="shared" si="0"/>
        <v>0</v>
      </c>
      <c r="D20" s="527">
        <f t="shared" si="1"/>
        <v>0</v>
      </c>
      <c r="E20" s="527">
        <f t="shared" si="2"/>
        <v>0</v>
      </c>
      <c r="F20" s="370"/>
      <c r="G20" s="371"/>
      <c r="H20" s="370"/>
    </row>
    <row r="21" spans="2:8">
      <c r="B21" s="709" t="s">
        <v>101</v>
      </c>
      <c r="C21" s="710"/>
      <c r="D21" s="710"/>
      <c r="E21" s="711"/>
      <c r="F21" s="528">
        <f>SUM(F9:F20)</f>
        <v>0</v>
      </c>
      <c r="G21" s="528">
        <f>SUM(G9:G20)</f>
        <v>0</v>
      </c>
      <c r="H21" s="528">
        <f>SUM(H9:H20)</f>
        <v>0</v>
      </c>
    </row>
  </sheetData>
  <mergeCells count="8">
    <mergeCell ref="B21:E21"/>
    <mergeCell ref="B1:D1"/>
    <mergeCell ref="B3:H3"/>
    <mergeCell ref="B5:B8"/>
    <mergeCell ref="C5:E5"/>
    <mergeCell ref="G5:H5"/>
    <mergeCell ref="C6:E6"/>
    <mergeCell ref="G6:H6"/>
  </mergeCells>
  <pageMargins left="0.59055118110236227" right="0.78740157480314965" top="0.78740157480314965" bottom="0.59055118110236227" header="0.31496062992125984" footer="0.31496062992125984"/>
  <pageSetup paperSize="9" scale="88" firstPageNumber="4" fitToWidth="2" orientation="landscape" r:id="rId1"/>
  <headerFooter>
    <oddFooter>&amp;C
12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K19"/>
  <sheetViews>
    <sheetView showGridLines="0" view="pageBreakPreview" zoomScaleNormal="100" zoomScaleSheetLayoutView="100" workbookViewId="0">
      <selection activeCell="P18" sqref="P18"/>
    </sheetView>
  </sheetViews>
  <sheetFormatPr defaultRowHeight="21"/>
  <cols>
    <col min="1" max="1" width="6.375" style="41" customWidth="1"/>
    <col min="2" max="2" width="10.625" style="41" customWidth="1"/>
    <col min="3" max="3" width="11.25" style="41" customWidth="1"/>
    <col min="4" max="4" width="9" style="41"/>
    <col min="5" max="5" width="11" style="41" customWidth="1"/>
    <col min="6" max="6" width="5.375" style="41" customWidth="1"/>
    <col min="7" max="7" width="6.375" style="41" customWidth="1"/>
    <col min="8" max="8" width="4.75" style="41" customWidth="1"/>
    <col min="9" max="9" width="5.75" style="41" customWidth="1"/>
    <col min="10" max="10" width="5.375" style="41" customWidth="1"/>
    <col min="11" max="11" width="4.375" style="41" customWidth="1"/>
    <col min="12" max="16384" width="9" style="41"/>
  </cols>
  <sheetData>
    <row r="1" spans="1:11">
      <c r="A1" s="94" t="s">
        <v>760</v>
      </c>
    </row>
    <row r="2" spans="1:11">
      <c r="A2" s="94" t="s">
        <v>580</v>
      </c>
      <c r="B2" s="41" t="s">
        <v>935</v>
      </c>
    </row>
    <row r="3" spans="1:11" s="130" customFormat="1" ht="18.75">
      <c r="A3" s="736" t="s">
        <v>55</v>
      </c>
      <c r="B3" s="356" t="s">
        <v>86</v>
      </c>
      <c r="C3" s="356" t="s">
        <v>86</v>
      </c>
      <c r="D3" s="356" t="s">
        <v>89</v>
      </c>
      <c r="E3" s="356" t="s">
        <v>90</v>
      </c>
      <c r="F3" s="726" t="s">
        <v>85</v>
      </c>
      <c r="G3" s="727"/>
      <c r="H3" s="727"/>
      <c r="I3" s="727"/>
      <c r="J3" s="727"/>
      <c r="K3" s="728"/>
    </row>
    <row r="4" spans="1:11" s="130" customFormat="1" ht="18.75">
      <c r="A4" s="736"/>
      <c r="B4" s="372" t="s">
        <v>87</v>
      </c>
      <c r="C4" s="372" t="s">
        <v>88</v>
      </c>
      <c r="D4" s="372" t="s">
        <v>87</v>
      </c>
      <c r="E4" s="372" t="s">
        <v>91</v>
      </c>
      <c r="F4" s="729"/>
      <c r="G4" s="730"/>
      <c r="H4" s="730"/>
      <c r="I4" s="730"/>
      <c r="J4" s="730"/>
      <c r="K4" s="731"/>
    </row>
    <row r="5" spans="1:11">
      <c r="A5" s="737"/>
      <c r="B5" s="721"/>
      <c r="C5" s="721"/>
      <c r="D5" s="721"/>
      <c r="E5" s="301" t="s">
        <v>96</v>
      </c>
      <c r="F5" s="373" t="s">
        <v>92</v>
      </c>
      <c r="G5" s="305"/>
      <c r="H5" s="254" t="s">
        <v>93</v>
      </c>
      <c r="I5" s="374" t="s">
        <v>94</v>
      </c>
      <c r="J5" s="375"/>
      <c r="K5" s="254" t="s">
        <v>95</v>
      </c>
    </row>
    <row r="6" spans="1:11">
      <c r="A6" s="737"/>
      <c r="B6" s="722"/>
      <c r="C6" s="722"/>
      <c r="D6" s="722"/>
      <c r="E6" s="304" t="s">
        <v>97</v>
      </c>
      <c r="F6" s="267" t="s">
        <v>92</v>
      </c>
      <c r="G6" s="377"/>
      <c r="H6" s="269" t="s">
        <v>93</v>
      </c>
      <c r="I6" s="41" t="s">
        <v>94</v>
      </c>
      <c r="J6" s="378"/>
      <c r="K6" s="269" t="s">
        <v>95</v>
      </c>
    </row>
    <row r="7" spans="1:11">
      <c r="A7" s="737"/>
      <c r="B7" s="722"/>
      <c r="C7" s="722"/>
      <c r="D7" s="722"/>
      <c r="E7" s="304" t="s">
        <v>98</v>
      </c>
      <c r="F7" s="267" t="s">
        <v>92</v>
      </c>
      <c r="G7" s="377"/>
      <c r="H7" s="269" t="s">
        <v>93</v>
      </c>
      <c r="I7" s="41" t="s">
        <v>94</v>
      </c>
      <c r="J7" s="378"/>
      <c r="K7" s="269" t="s">
        <v>95</v>
      </c>
    </row>
    <row r="8" spans="1:11" ht="9.75" customHeight="1">
      <c r="A8" s="737"/>
      <c r="B8" s="723"/>
      <c r="C8" s="723"/>
      <c r="D8" s="723"/>
      <c r="E8" s="302"/>
      <c r="F8" s="380"/>
      <c r="G8" s="381"/>
      <c r="H8" s="256"/>
      <c r="I8" s="88"/>
      <c r="J8" s="303"/>
      <c r="K8" s="256"/>
    </row>
    <row r="9" spans="1:11">
      <c r="A9" s="737"/>
      <c r="B9" s="721"/>
      <c r="C9" s="721"/>
      <c r="D9" s="721"/>
      <c r="E9" s="382" t="s">
        <v>99</v>
      </c>
      <c r="F9" s="373" t="s">
        <v>92</v>
      </c>
      <c r="G9" s="305"/>
      <c r="H9" s="254" t="s">
        <v>93</v>
      </c>
      <c r="I9" s="374" t="s">
        <v>94</v>
      </c>
      <c r="J9" s="375"/>
      <c r="K9" s="254" t="s">
        <v>95</v>
      </c>
    </row>
    <row r="10" spans="1:11">
      <c r="A10" s="737"/>
      <c r="B10" s="722"/>
      <c r="C10" s="722"/>
      <c r="D10" s="722"/>
      <c r="E10" s="376" t="s">
        <v>100</v>
      </c>
      <c r="F10" s="267" t="s">
        <v>92</v>
      </c>
      <c r="G10" s="377"/>
      <c r="H10" s="269" t="s">
        <v>93</v>
      </c>
      <c r="I10" s="41" t="s">
        <v>94</v>
      </c>
      <c r="J10" s="378"/>
      <c r="K10" s="269" t="s">
        <v>95</v>
      </c>
    </row>
    <row r="11" spans="1:11">
      <c r="A11" s="737"/>
      <c r="B11" s="722"/>
      <c r="C11" s="722"/>
      <c r="D11" s="722"/>
      <c r="E11" s="376" t="s">
        <v>98</v>
      </c>
      <c r="F11" s="267" t="s">
        <v>92</v>
      </c>
      <c r="G11" s="377"/>
      <c r="H11" s="269" t="s">
        <v>93</v>
      </c>
      <c r="I11" s="41" t="s">
        <v>94</v>
      </c>
      <c r="J11" s="378"/>
      <c r="K11" s="269" t="s">
        <v>95</v>
      </c>
    </row>
    <row r="12" spans="1:11" ht="9.75" customHeight="1">
      <c r="A12" s="737"/>
      <c r="B12" s="723"/>
      <c r="C12" s="723"/>
      <c r="D12" s="723"/>
      <c r="E12" s="379"/>
      <c r="F12" s="380"/>
      <c r="G12" s="381"/>
      <c r="H12" s="256"/>
      <c r="I12" s="88"/>
      <c r="J12" s="303"/>
      <c r="K12" s="256"/>
    </row>
    <row r="13" spans="1:11">
      <c r="A13" s="737"/>
      <c r="B13" s="721"/>
      <c r="C13" s="721"/>
      <c r="D13" s="721"/>
      <c r="E13" s="376" t="s">
        <v>99</v>
      </c>
      <c r="F13" s="373" t="s">
        <v>92</v>
      </c>
      <c r="G13" s="305"/>
      <c r="H13" s="254" t="s">
        <v>93</v>
      </c>
      <c r="I13" s="374" t="s">
        <v>94</v>
      </c>
      <c r="J13" s="375"/>
      <c r="K13" s="254" t="s">
        <v>95</v>
      </c>
    </row>
    <row r="14" spans="1:11">
      <c r="A14" s="737"/>
      <c r="B14" s="722"/>
      <c r="C14" s="722"/>
      <c r="D14" s="722"/>
      <c r="E14" s="376" t="s">
        <v>100</v>
      </c>
      <c r="F14" s="267" t="s">
        <v>92</v>
      </c>
      <c r="G14" s="377"/>
      <c r="H14" s="269" t="s">
        <v>93</v>
      </c>
      <c r="I14" s="41" t="s">
        <v>94</v>
      </c>
      <c r="J14" s="378"/>
      <c r="K14" s="269" t="s">
        <v>95</v>
      </c>
    </row>
    <row r="15" spans="1:11">
      <c r="A15" s="737"/>
      <c r="B15" s="722"/>
      <c r="C15" s="722"/>
      <c r="D15" s="722"/>
      <c r="E15" s="376" t="s">
        <v>98</v>
      </c>
      <c r="F15" s="267" t="s">
        <v>92</v>
      </c>
      <c r="G15" s="377"/>
      <c r="H15" s="269" t="s">
        <v>93</v>
      </c>
      <c r="I15" s="41" t="s">
        <v>94</v>
      </c>
      <c r="J15" s="378"/>
      <c r="K15" s="269" t="s">
        <v>95</v>
      </c>
    </row>
    <row r="16" spans="1:11" ht="9.75" customHeight="1">
      <c r="A16" s="737"/>
      <c r="B16" s="723"/>
      <c r="C16" s="723"/>
      <c r="D16" s="723"/>
      <c r="E16" s="376"/>
      <c r="F16" s="380"/>
      <c r="G16" s="383"/>
      <c r="H16" s="256"/>
      <c r="K16" s="269"/>
    </row>
    <row r="17" spans="1:11">
      <c r="A17" s="732" t="s">
        <v>101</v>
      </c>
      <c r="B17" s="733"/>
      <c r="C17" s="733"/>
      <c r="D17" s="733"/>
      <c r="E17" s="733"/>
      <c r="F17" s="373"/>
      <c r="G17" s="724">
        <f>+G5*J5+G6*J6+G7*J7+G9*J9+G10*J10+G11*J11+G13*J13+G14*J14+G15*J15</f>
        <v>0</v>
      </c>
      <c r="H17" s="724"/>
      <c r="I17" s="724"/>
      <c r="J17" s="725" t="s">
        <v>93</v>
      </c>
      <c r="K17" s="725"/>
    </row>
    <row r="18" spans="1:11" ht="7.5" customHeight="1" thickBot="1">
      <c r="A18" s="734"/>
      <c r="B18" s="735"/>
      <c r="C18" s="735"/>
      <c r="D18" s="735"/>
      <c r="E18" s="735"/>
      <c r="F18" s="380"/>
      <c r="G18" s="384"/>
      <c r="H18" s="88"/>
      <c r="I18" s="88"/>
      <c r="J18" s="88"/>
      <c r="K18" s="88"/>
    </row>
    <row r="19" spans="1:11">
      <c r="G19" s="385"/>
    </row>
  </sheetData>
  <mergeCells count="17">
    <mergeCell ref="C13:C16"/>
    <mergeCell ref="D13:D16"/>
    <mergeCell ref="G17:I17"/>
    <mergeCell ref="J17:K17"/>
    <mergeCell ref="F3:K4"/>
    <mergeCell ref="A17:E18"/>
    <mergeCell ref="A3:A4"/>
    <mergeCell ref="A5:A8"/>
    <mergeCell ref="A9:A12"/>
    <mergeCell ref="A13:A16"/>
    <mergeCell ref="D5:D8"/>
    <mergeCell ref="C5:C8"/>
    <mergeCell ref="B5:B8"/>
    <mergeCell ref="B9:B12"/>
    <mergeCell ref="C9:C12"/>
    <mergeCell ref="D9:D12"/>
    <mergeCell ref="B13:B16"/>
  </mergeCells>
  <phoneticPr fontId="3" type="noConversion"/>
  <pageMargins left="0.59055118110236227" right="0.39370078740157483" top="0.78740157480314965" bottom="0.59055118110236227" header="0.31496062992125984" footer="0.31496062992125984"/>
  <pageSetup paperSize="9" scale="95" firstPageNumber="11" orientation="portrait" r:id="rId1"/>
  <headerFooter>
    <oddFooter>&amp;C13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35" r:id="rId4" name="Check Box 91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4</xdr:row>
                    <xdr:rowOff>38100</xdr:rowOff>
                  </from>
                  <to>
                    <xdr:col>4</xdr:col>
                    <xdr:colOff>352425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5" name="Check Box 92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5</xdr:row>
                    <xdr:rowOff>19050</xdr:rowOff>
                  </from>
                  <to>
                    <xdr:col>4</xdr:col>
                    <xdr:colOff>352425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6" name="Check Box 93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6</xdr:row>
                    <xdr:rowOff>9525</xdr:rowOff>
                  </from>
                  <to>
                    <xdr:col>4</xdr:col>
                    <xdr:colOff>352425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7" name="Check Box 16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12</xdr:row>
                    <xdr:rowOff>19050</xdr:rowOff>
                  </from>
                  <to>
                    <xdr:col>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8" name="Check Box 17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13</xdr:row>
                    <xdr:rowOff>0</xdr:rowOff>
                  </from>
                  <to>
                    <xdr:col>4</xdr:col>
                    <xdr:colOff>361950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9" name="Check Box 18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13</xdr:row>
                    <xdr:rowOff>257175</xdr:rowOff>
                  </from>
                  <to>
                    <xdr:col>4</xdr:col>
                    <xdr:colOff>361950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Check Box 13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8</xdr:row>
                    <xdr:rowOff>28575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Check Box 14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9</xdr:row>
                    <xdr:rowOff>28575</xdr:rowOff>
                  </from>
                  <to>
                    <xdr:col>4</xdr:col>
                    <xdr:colOff>352425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Check Box 15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10</xdr:row>
                    <xdr:rowOff>0</xdr:rowOff>
                  </from>
                  <to>
                    <xdr:col>4</xdr:col>
                    <xdr:colOff>352425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theme="0" tint="-0.14999847407452621"/>
  </sheetPr>
  <dimension ref="A1:O48"/>
  <sheetViews>
    <sheetView showGridLines="0" view="pageBreakPreview" zoomScaleNormal="100" zoomScaleSheetLayoutView="100" workbookViewId="0">
      <selection activeCell="B3" sqref="B3"/>
    </sheetView>
  </sheetViews>
  <sheetFormatPr defaultRowHeight="18.75"/>
  <cols>
    <col min="1" max="1" width="6.25" style="130" customWidth="1"/>
    <col min="2" max="4" width="9.625" style="130" customWidth="1"/>
    <col min="5" max="5" width="11.875" style="130" customWidth="1"/>
    <col min="6" max="6" width="13.375" style="130" customWidth="1"/>
    <col min="7" max="8" width="14.375" style="130" customWidth="1"/>
    <col min="9" max="9" width="16" style="130" customWidth="1"/>
    <col min="10" max="11" width="15.25" style="130" customWidth="1"/>
    <col min="12" max="12" width="14.625" style="130" customWidth="1"/>
    <col min="13" max="16384" width="9" style="130"/>
  </cols>
  <sheetData>
    <row r="1" spans="1:15" ht="21">
      <c r="B1" s="41" t="s">
        <v>933</v>
      </c>
      <c r="C1" s="41"/>
    </row>
    <row r="2" spans="1:15" ht="21">
      <c r="A2" s="653" t="s">
        <v>934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</row>
    <row r="3" spans="1:15">
      <c r="B3" s="198" t="s">
        <v>295</v>
      </c>
      <c r="C3" s="585">
        <f>หม้อแปลงปัจจุบัน!D5</f>
        <v>0</v>
      </c>
      <c r="E3" s="198" t="s">
        <v>293</v>
      </c>
      <c r="F3" s="740">
        <f>หม้อแปลงปัจจุบัน!B5</f>
        <v>0</v>
      </c>
      <c r="G3" s="740"/>
      <c r="H3" s="366"/>
      <c r="I3" s="198" t="s">
        <v>294</v>
      </c>
      <c r="J3" s="740">
        <f>หม้อแปลงปัจจุบัน!C5</f>
        <v>0</v>
      </c>
      <c r="K3" s="740"/>
      <c r="L3" s="740"/>
    </row>
    <row r="4" spans="1:15" ht="10.5" customHeight="1"/>
    <row r="5" spans="1:15" ht="19.5" customHeight="1">
      <c r="A5" s="738" t="s">
        <v>53</v>
      </c>
      <c r="B5" s="739" t="s">
        <v>102</v>
      </c>
      <c r="C5" s="739"/>
      <c r="D5" s="739"/>
      <c r="E5" s="739"/>
      <c r="F5" s="739" t="s">
        <v>109</v>
      </c>
      <c r="G5" s="739"/>
      <c r="H5" s="741" t="s">
        <v>823</v>
      </c>
      <c r="I5" s="738" t="s">
        <v>360</v>
      </c>
      <c r="J5" s="738" t="s">
        <v>361</v>
      </c>
      <c r="K5" s="744" t="s">
        <v>846</v>
      </c>
      <c r="L5" s="738" t="s">
        <v>112</v>
      </c>
    </row>
    <row r="6" spans="1:15" ht="19.5" customHeight="1">
      <c r="A6" s="738"/>
      <c r="B6" s="346" t="s">
        <v>103</v>
      </c>
      <c r="C6" s="346" t="s">
        <v>105</v>
      </c>
      <c r="D6" s="346" t="s">
        <v>106</v>
      </c>
      <c r="E6" s="346" t="s">
        <v>107</v>
      </c>
      <c r="F6" s="346" t="s">
        <v>110</v>
      </c>
      <c r="G6" s="346" t="s">
        <v>107</v>
      </c>
      <c r="H6" s="742"/>
      <c r="I6" s="738"/>
      <c r="J6" s="738"/>
      <c r="K6" s="745"/>
      <c r="L6" s="738"/>
    </row>
    <row r="7" spans="1:15" ht="19.5" customHeight="1">
      <c r="A7" s="738"/>
      <c r="B7" s="347" t="s">
        <v>104</v>
      </c>
      <c r="C7" s="347" t="s">
        <v>104</v>
      </c>
      <c r="D7" s="347" t="s">
        <v>104</v>
      </c>
      <c r="E7" s="347" t="s">
        <v>108</v>
      </c>
      <c r="F7" s="347" t="s">
        <v>111</v>
      </c>
      <c r="G7" s="347" t="s">
        <v>108</v>
      </c>
      <c r="H7" s="743"/>
      <c r="I7" s="738"/>
      <c r="J7" s="738"/>
      <c r="K7" s="746"/>
      <c r="L7" s="738"/>
      <c r="M7" s="289" t="s">
        <v>292</v>
      </c>
    </row>
    <row r="8" spans="1:15" ht="21.75" customHeight="1">
      <c r="A8" s="300" t="s">
        <v>60</v>
      </c>
      <c r="B8" s="261"/>
      <c r="C8" s="339"/>
      <c r="D8" s="339"/>
      <c r="E8" s="261"/>
      <c r="F8" s="261"/>
      <c r="G8" s="261"/>
      <c r="H8" s="261"/>
      <c r="I8" s="261"/>
      <c r="J8" s="579" t="e">
        <f>+F8*100/(MAX(B8:D8)*24*M8)</f>
        <v>#DIV/0!</v>
      </c>
      <c r="K8" s="579" t="e">
        <f>MAX(B8:D8)/(SQRT((MAX(B8:D8)^2+(H8)^2)))</f>
        <v>#DIV/0!</v>
      </c>
      <c r="L8" s="579" t="e">
        <f>+I8/F8</f>
        <v>#DIV/0!</v>
      </c>
      <c r="M8" s="130">
        <v>31</v>
      </c>
      <c r="O8" s="386">
        <f>E8+G8</f>
        <v>0</v>
      </c>
    </row>
    <row r="9" spans="1:15" ht="21.75" customHeight="1">
      <c r="A9" s="300" t="s">
        <v>61</v>
      </c>
      <c r="B9" s="261"/>
      <c r="C9" s="339"/>
      <c r="D9" s="339"/>
      <c r="E9" s="261"/>
      <c r="F9" s="261"/>
      <c r="G9" s="261"/>
      <c r="H9" s="261"/>
      <c r="I9" s="261"/>
      <c r="J9" s="579" t="e">
        <f t="shared" ref="J9:J19" si="0">+F9*100/(MAX(B9:D9)*24*M9)</f>
        <v>#DIV/0!</v>
      </c>
      <c r="K9" s="579" t="e">
        <f>MAX(B9:D9)/(SQRT((MAX(B9:D9)^2+(H9)^2)))</f>
        <v>#DIV/0!</v>
      </c>
      <c r="L9" s="579" t="e">
        <f t="shared" ref="L9:L19" si="1">+I9/F9</f>
        <v>#DIV/0!</v>
      </c>
      <c r="M9" s="130">
        <v>28</v>
      </c>
    </row>
    <row r="10" spans="1:15" ht="21.75" customHeight="1">
      <c r="A10" s="300" t="s">
        <v>62</v>
      </c>
      <c r="B10" s="261"/>
      <c r="C10" s="339"/>
      <c r="D10" s="339"/>
      <c r="E10" s="261"/>
      <c r="F10" s="261"/>
      <c r="G10" s="261"/>
      <c r="H10" s="261"/>
      <c r="I10" s="261"/>
      <c r="J10" s="579" t="e">
        <f t="shared" si="0"/>
        <v>#DIV/0!</v>
      </c>
      <c r="K10" s="579" t="e">
        <f t="shared" ref="K10:K19" si="2">MAX(B10:D10)/(SQRT((MAX(B10:D10)^2+(H10)^2)))</f>
        <v>#DIV/0!</v>
      </c>
      <c r="L10" s="579" t="e">
        <f t="shared" si="1"/>
        <v>#DIV/0!</v>
      </c>
      <c r="M10" s="130">
        <v>31</v>
      </c>
    </row>
    <row r="11" spans="1:15" ht="21.75" customHeight="1">
      <c r="A11" s="300" t="s">
        <v>63</v>
      </c>
      <c r="B11" s="261"/>
      <c r="C11" s="339"/>
      <c r="D11" s="339"/>
      <c r="E11" s="261"/>
      <c r="F11" s="261"/>
      <c r="G11" s="261"/>
      <c r="H11" s="261"/>
      <c r="I11" s="261"/>
      <c r="J11" s="579" t="e">
        <f t="shared" si="0"/>
        <v>#DIV/0!</v>
      </c>
      <c r="K11" s="579" t="e">
        <f t="shared" si="2"/>
        <v>#DIV/0!</v>
      </c>
      <c r="L11" s="579" t="e">
        <f t="shared" si="1"/>
        <v>#DIV/0!</v>
      </c>
      <c r="M11" s="130">
        <v>30</v>
      </c>
    </row>
    <row r="12" spans="1:15" ht="21.75" customHeight="1">
      <c r="A12" s="300" t="s">
        <v>64</v>
      </c>
      <c r="B12" s="261"/>
      <c r="C12" s="339"/>
      <c r="D12" s="339"/>
      <c r="E12" s="261"/>
      <c r="F12" s="261"/>
      <c r="G12" s="261"/>
      <c r="H12" s="261"/>
      <c r="I12" s="261"/>
      <c r="J12" s="579" t="e">
        <f t="shared" si="0"/>
        <v>#DIV/0!</v>
      </c>
      <c r="K12" s="579" t="e">
        <f t="shared" si="2"/>
        <v>#DIV/0!</v>
      </c>
      <c r="L12" s="579" t="e">
        <f t="shared" si="1"/>
        <v>#DIV/0!</v>
      </c>
      <c r="M12" s="130">
        <v>31</v>
      </c>
    </row>
    <row r="13" spans="1:15" ht="21.75" customHeight="1">
      <c r="A13" s="300" t="s">
        <v>65</v>
      </c>
      <c r="B13" s="261"/>
      <c r="C13" s="339"/>
      <c r="D13" s="339"/>
      <c r="E13" s="261"/>
      <c r="F13" s="261"/>
      <c r="G13" s="261"/>
      <c r="H13" s="261"/>
      <c r="I13" s="261"/>
      <c r="J13" s="579" t="e">
        <f t="shared" si="0"/>
        <v>#DIV/0!</v>
      </c>
      <c r="K13" s="579" t="e">
        <f t="shared" si="2"/>
        <v>#DIV/0!</v>
      </c>
      <c r="L13" s="579" t="e">
        <f t="shared" si="1"/>
        <v>#DIV/0!</v>
      </c>
      <c r="M13" s="130">
        <v>30</v>
      </c>
    </row>
    <row r="14" spans="1:15" ht="21.75" customHeight="1">
      <c r="A14" s="300" t="s">
        <v>66</v>
      </c>
      <c r="B14" s="261"/>
      <c r="C14" s="339"/>
      <c r="D14" s="339"/>
      <c r="E14" s="261"/>
      <c r="F14" s="261"/>
      <c r="G14" s="261"/>
      <c r="H14" s="261"/>
      <c r="I14" s="261"/>
      <c r="J14" s="579" t="e">
        <f t="shared" si="0"/>
        <v>#DIV/0!</v>
      </c>
      <c r="K14" s="579" t="e">
        <f t="shared" si="2"/>
        <v>#DIV/0!</v>
      </c>
      <c r="L14" s="579" t="e">
        <f t="shared" si="1"/>
        <v>#DIV/0!</v>
      </c>
      <c r="M14" s="130">
        <v>31</v>
      </c>
    </row>
    <row r="15" spans="1:15" ht="21.75" customHeight="1">
      <c r="A15" s="300" t="s">
        <v>67</v>
      </c>
      <c r="B15" s="261"/>
      <c r="C15" s="339"/>
      <c r="D15" s="339"/>
      <c r="E15" s="261"/>
      <c r="F15" s="261"/>
      <c r="G15" s="261"/>
      <c r="H15" s="261"/>
      <c r="I15" s="261"/>
      <c r="J15" s="579" t="e">
        <f t="shared" si="0"/>
        <v>#DIV/0!</v>
      </c>
      <c r="K15" s="579" t="e">
        <f t="shared" si="2"/>
        <v>#DIV/0!</v>
      </c>
      <c r="L15" s="579" t="e">
        <f t="shared" si="1"/>
        <v>#DIV/0!</v>
      </c>
      <c r="M15" s="130">
        <v>31</v>
      </c>
    </row>
    <row r="16" spans="1:15" ht="21.75" customHeight="1">
      <c r="A16" s="300" t="s">
        <v>68</v>
      </c>
      <c r="B16" s="261"/>
      <c r="C16" s="339"/>
      <c r="D16" s="339"/>
      <c r="E16" s="261"/>
      <c r="F16" s="261"/>
      <c r="G16" s="261"/>
      <c r="H16" s="261"/>
      <c r="I16" s="261"/>
      <c r="J16" s="579" t="e">
        <f t="shared" si="0"/>
        <v>#DIV/0!</v>
      </c>
      <c r="K16" s="579" t="e">
        <f t="shared" si="2"/>
        <v>#DIV/0!</v>
      </c>
      <c r="L16" s="579" t="e">
        <f t="shared" si="1"/>
        <v>#DIV/0!</v>
      </c>
      <c r="M16" s="130">
        <v>30</v>
      </c>
    </row>
    <row r="17" spans="1:13" ht="21.75" customHeight="1">
      <c r="A17" s="300" t="s">
        <v>69</v>
      </c>
      <c r="B17" s="261"/>
      <c r="C17" s="339"/>
      <c r="D17" s="339"/>
      <c r="E17" s="261"/>
      <c r="F17" s="261"/>
      <c r="G17" s="261"/>
      <c r="H17" s="261"/>
      <c r="I17" s="261"/>
      <c r="J17" s="579" t="e">
        <f>+F17*100/(MAX(B17:D17)*24*M17)</f>
        <v>#DIV/0!</v>
      </c>
      <c r="K17" s="579" t="e">
        <f t="shared" si="2"/>
        <v>#DIV/0!</v>
      </c>
      <c r="L17" s="579" t="e">
        <f>+I17/F17</f>
        <v>#DIV/0!</v>
      </c>
      <c r="M17" s="130">
        <v>31</v>
      </c>
    </row>
    <row r="18" spans="1:13" ht="21.75" customHeight="1">
      <c r="A18" s="300" t="s">
        <v>70</v>
      </c>
      <c r="B18" s="261"/>
      <c r="C18" s="339"/>
      <c r="D18" s="339"/>
      <c r="E18" s="261"/>
      <c r="F18" s="261"/>
      <c r="G18" s="261"/>
      <c r="H18" s="261"/>
      <c r="I18" s="261"/>
      <c r="J18" s="579" t="e">
        <f t="shared" si="0"/>
        <v>#DIV/0!</v>
      </c>
      <c r="K18" s="579" t="e">
        <f t="shared" si="2"/>
        <v>#DIV/0!</v>
      </c>
      <c r="L18" s="579" t="e">
        <f t="shared" si="1"/>
        <v>#DIV/0!</v>
      </c>
      <c r="M18" s="130">
        <v>30</v>
      </c>
    </row>
    <row r="19" spans="1:13" ht="21.75" customHeight="1">
      <c r="A19" s="300" t="s">
        <v>71</v>
      </c>
      <c r="B19" s="580"/>
      <c r="C19" s="588"/>
      <c r="D19" s="588"/>
      <c r="E19" s="580"/>
      <c r="F19" s="580"/>
      <c r="G19" s="580"/>
      <c r="H19" s="261"/>
      <c r="I19" s="261"/>
      <c r="J19" s="579" t="e">
        <f t="shared" si="0"/>
        <v>#DIV/0!</v>
      </c>
      <c r="K19" s="579" t="e">
        <f t="shared" si="2"/>
        <v>#DIV/0!</v>
      </c>
      <c r="L19" s="579" t="e">
        <f t="shared" si="1"/>
        <v>#DIV/0!</v>
      </c>
      <c r="M19" s="130">
        <v>31</v>
      </c>
    </row>
    <row r="20" spans="1:13" ht="21.75" customHeight="1">
      <c r="A20" s="747" t="s">
        <v>101</v>
      </c>
      <c r="B20" s="747"/>
      <c r="C20" s="747"/>
      <c r="D20" s="747"/>
      <c r="E20" s="482">
        <f>SUM(E8:E19)</f>
        <v>0</v>
      </c>
      <c r="F20" s="482">
        <f>SUM(F8:F19)</f>
        <v>0</v>
      </c>
      <c r="G20" s="482">
        <f>SUM(G8:G19)</f>
        <v>0</v>
      </c>
      <c r="H20" s="482">
        <f>SUM(H8:H19)</f>
        <v>0</v>
      </c>
      <c r="I20" s="482">
        <f>SUM(I8:I19)</f>
        <v>0</v>
      </c>
      <c r="J20" s="263"/>
      <c r="K20" s="263"/>
      <c r="L20" s="263"/>
    </row>
    <row r="21" spans="1:13" ht="21.75" customHeight="1">
      <c r="A21" s="747" t="s">
        <v>113</v>
      </c>
      <c r="B21" s="747"/>
      <c r="C21" s="747"/>
      <c r="D21" s="747"/>
      <c r="E21" s="590" t="e">
        <f t="shared" ref="E21:L21" si="3">AVERAGE(E8:E19)</f>
        <v>#DIV/0!</v>
      </c>
      <c r="F21" s="590" t="e">
        <f t="shared" si="3"/>
        <v>#DIV/0!</v>
      </c>
      <c r="G21" s="590" t="e">
        <f t="shared" si="3"/>
        <v>#DIV/0!</v>
      </c>
      <c r="H21" s="590" t="e">
        <f t="shared" si="3"/>
        <v>#DIV/0!</v>
      </c>
      <c r="I21" s="590" t="e">
        <f t="shared" si="3"/>
        <v>#DIV/0!</v>
      </c>
      <c r="J21" s="579" t="e">
        <f t="shared" si="3"/>
        <v>#DIV/0!</v>
      </c>
      <c r="K21" s="579" t="e">
        <f t="shared" si="3"/>
        <v>#DIV/0!</v>
      </c>
      <c r="L21" s="579" t="e">
        <f t="shared" si="3"/>
        <v>#DIV/0!</v>
      </c>
    </row>
    <row r="22" spans="1:13" s="266" customFormat="1" ht="15">
      <c r="A22" s="266" t="s">
        <v>114</v>
      </c>
      <c r="B22" s="266" t="s">
        <v>115</v>
      </c>
    </row>
    <row r="23" spans="1:13" s="266" customFormat="1" ht="15">
      <c r="B23" s="266" t="s">
        <v>116</v>
      </c>
    </row>
    <row r="24" spans="1:13" s="266" customFormat="1" ht="15">
      <c r="B24" s="266" t="s">
        <v>117</v>
      </c>
    </row>
    <row r="25" spans="1:13" s="266" customFormat="1" ht="15">
      <c r="B25" s="266" t="s">
        <v>362</v>
      </c>
    </row>
    <row r="26" spans="1:13" s="221" customFormat="1" ht="15.75">
      <c r="A26" s="237"/>
      <c r="B26" s="266" t="s">
        <v>3</v>
      </c>
    </row>
    <row r="27" spans="1:13" s="221" customFormat="1" ht="18" customHeight="1">
      <c r="C27" s="266" t="s">
        <v>4</v>
      </c>
      <c r="F27" s="326"/>
      <c r="G27" s="326"/>
      <c r="H27" s="326"/>
      <c r="I27" s="326"/>
      <c r="J27" s="326"/>
      <c r="K27" s="326"/>
    </row>
    <row r="28" spans="1:13">
      <c r="B28" s="130" t="s">
        <v>847</v>
      </c>
    </row>
    <row r="29" spans="1:13" ht="21.75">
      <c r="D29" s="130" t="s">
        <v>852</v>
      </c>
    </row>
    <row r="35" spans="7:8">
      <c r="G35" s="387"/>
      <c r="H35" s="387"/>
    </row>
    <row r="36" spans="7:8">
      <c r="G36" s="387"/>
      <c r="H36" s="387"/>
    </row>
    <row r="37" spans="7:8">
      <c r="G37" s="387"/>
      <c r="H37" s="387"/>
    </row>
    <row r="38" spans="7:8">
      <c r="G38" s="387"/>
      <c r="H38" s="387"/>
    </row>
    <row r="39" spans="7:8">
      <c r="G39" s="387"/>
      <c r="H39" s="387"/>
    </row>
    <row r="40" spans="7:8">
      <c r="G40" s="387"/>
      <c r="H40" s="387"/>
    </row>
    <row r="41" spans="7:8">
      <c r="G41" s="387"/>
      <c r="H41" s="387"/>
    </row>
    <row r="42" spans="7:8">
      <c r="G42" s="387"/>
      <c r="H42" s="387"/>
    </row>
    <row r="43" spans="7:8">
      <c r="G43" s="387"/>
      <c r="H43" s="387"/>
    </row>
    <row r="44" spans="7:8">
      <c r="G44" s="387"/>
      <c r="H44" s="387"/>
    </row>
    <row r="45" spans="7:8">
      <c r="G45" s="387"/>
      <c r="H45" s="387"/>
    </row>
    <row r="46" spans="7:8">
      <c r="G46" s="387"/>
      <c r="H46" s="387"/>
    </row>
    <row r="47" spans="7:8">
      <c r="G47" s="387"/>
      <c r="H47" s="387"/>
    </row>
    <row r="48" spans="7:8">
      <c r="G48" s="387"/>
      <c r="H48" s="387"/>
    </row>
  </sheetData>
  <mergeCells count="13">
    <mergeCell ref="A21:D21"/>
    <mergeCell ref="J5:J7"/>
    <mergeCell ref="A20:D20"/>
    <mergeCell ref="I5:I7"/>
    <mergeCell ref="L5:L7"/>
    <mergeCell ref="A2:L2"/>
    <mergeCell ref="A5:A7"/>
    <mergeCell ref="B5:E5"/>
    <mergeCell ref="F5:G5"/>
    <mergeCell ref="F3:G3"/>
    <mergeCell ref="H5:H7"/>
    <mergeCell ref="K5:K7"/>
    <mergeCell ref="J3:L3"/>
  </mergeCells>
  <phoneticPr fontId="3" type="noConversion"/>
  <pageMargins left="0.78740157480314965" right="0.78740157480314965" top="0.78740157480314965" bottom="0.39370078740157483" header="0.31496062992125984" footer="0.31496062992125984"/>
  <pageSetup paperSize="9" scale="80" firstPageNumber="12" orientation="landscape" r:id="rId1"/>
  <headerFooter>
    <oddFooter>&amp;C14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tabColor theme="0" tint="-0.14999847407452621"/>
  </sheetPr>
  <dimension ref="A1:AH52"/>
  <sheetViews>
    <sheetView showGridLines="0" view="pageBreakPreview" zoomScaleNormal="100" zoomScaleSheetLayoutView="100" workbookViewId="0">
      <selection activeCell="L8" sqref="L8"/>
    </sheetView>
  </sheetViews>
  <sheetFormatPr defaultRowHeight="18.75"/>
  <cols>
    <col min="1" max="1" width="9.375" style="130" customWidth="1"/>
    <col min="2" max="2" width="8" style="130" customWidth="1"/>
    <col min="3" max="14" width="7.75" style="130" customWidth="1"/>
    <col min="15" max="15" width="8.375" style="130" customWidth="1"/>
    <col min="16" max="16" width="9.125" style="130" customWidth="1"/>
    <col min="17" max="17" width="11.375" style="130" customWidth="1"/>
    <col min="18" max="19" width="9.125" style="366" customWidth="1"/>
    <col min="20" max="16384" width="9" style="130"/>
  </cols>
  <sheetData>
    <row r="1" spans="1:34" s="41" customFormat="1" ht="21">
      <c r="A1" s="94" t="s">
        <v>931</v>
      </c>
      <c r="R1" s="40"/>
      <c r="S1" s="40"/>
    </row>
    <row r="2" spans="1:34" s="41" customFormat="1" ht="21">
      <c r="A2" s="653" t="s">
        <v>932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40"/>
      <c r="S2" s="40"/>
    </row>
    <row r="3" spans="1:34" ht="10.5" customHeight="1"/>
    <row r="4" spans="1:34">
      <c r="A4" s="230" t="s">
        <v>118</v>
      </c>
      <c r="B4" s="230" t="s">
        <v>120</v>
      </c>
      <c r="C4" s="748" t="s">
        <v>122</v>
      </c>
      <c r="D4" s="748"/>
      <c r="E4" s="748"/>
      <c r="F4" s="748"/>
      <c r="G4" s="748"/>
      <c r="H4" s="748"/>
      <c r="I4" s="748"/>
      <c r="J4" s="748"/>
      <c r="K4" s="748"/>
      <c r="L4" s="748"/>
      <c r="M4" s="748"/>
      <c r="N4" s="748"/>
      <c r="O4" s="748"/>
      <c r="P4" s="199" t="s">
        <v>124</v>
      </c>
      <c r="Q4" s="199" t="s">
        <v>125</v>
      </c>
      <c r="R4" s="366" t="s">
        <v>320</v>
      </c>
      <c r="S4" s="366" t="s">
        <v>320</v>
      </c>
      <c r="V4" s="748" t="s">
        <v>122</v>
      </c>
      <c r="W4" s="748"/>
      <c r="X4" s="748"/>
      <c r="Y4" s="748"/>
      <c r="Z4" s="748"/>
      <c r="AA4" s="748"/>
      <c r="AB4" s="748"/>
      <c r="AC4" s="748"/>
      <c r="AD4" s="748"/>
      <c r="AE4" s="748"/>
      <c r="AF4" s="748"/>
      <c r="AG4" s="748"/>
      <c r="AH4" s="748"/>
    </row>
    <row r="5" spans="1:34">
      <c r="A5" s="388" t="s">
        <v>119</v>
      </c>
      <c r="B5" s="388" t="s">
        <v>121</v>
      </c>
      <c r="C5" s="200" t="s">
        <v>60</v>
      </c>
      <c r="D5" s="200" t="s">
        <v>61</v>
      </c>
      <c r="E5" s="200" t="s">
        <v>62</v>
      </c>
      <c r="F5" s="200" t="s">
        <v>63</v>
      </c>
      <c r="G5" s="200" t="s">
        <v>64</v>
      </c>
      <c r="H5" s="200" t="s">
        <v>65</v>
      </c>
      <c r="I5" s="200" t="s">
        <v>66</v>
      </c>
      <c r="J5" s="200" t="s">
        <v>67</v>
      </c>
      <c r="K5" s="200" t="s">
        <v>68</v>
      </c>
      <c r="L5" s="200" t="s">
        <v>69</v>
      </c>
      <c r="M5" s="200" t="s">
        <v>70</v>
      </c>
      <c r="N5" s="200" t="s">
        <v>71</v>
      </c>
      <c r="O5" s="200" t="s">
        <v>101</v>
      </c>
      <c r="P5" s="201" t="s">
        <v>123</v>
      </c>
      <c r="Q5" s="201" t="s">
        <v>126</v>
      </c>
      <c r="R5" s="366" t="s">
        <v>321</v>
      </c>
      <c r="S5" s="366" t="s">
        <v>322</v>
      </c>
      <c r="V5" s="230" t="s">
        <v>60</v>
      </c>
      <c r="W5" s="230" t="s">
        <v>61</v>
      </c>
      <c r="X5" s="230" t="s">
        <v>62</v>
      </c>
      <c r="Y5" s="230" t="s">
        <v>63</v>
      </c>
      <c r="Z5" s="230" t="s">
        <v>64</v>
      </c>
      <c r="AA5" s="230" t="s">
        <v>65</v>
      </c>
      <c r="AB5" s="230" t="s">
        <v>66</v>
      </c>
      <c r="AC5" s="230" t="s">
        <v>67</v>
      </c>
      <c r="AD5" s="230" t="s">
        <v>68</v>
      </c>
      <c r="AE5" s="230" t="s">
        <v>69</v>
      </c>
      <c r="AF5" s="230" t="s">
        <v>70</v>
      </c>
      <c r="AG5" s="230" t="s">
        <v>71</v>
      </c>
      <c r="AH5" s="230" t="s">
        <v>101</v>
      </c>
    </row>
    <row r="6" spans="1:34">
      <c r="A6" s="292" t="s">
        <v>127</v>
      </c>
      <c r="B6" s="389" t="s">
        <v>128</v>
      </c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531">
        <f>SUM(C6:N6)</f>
        <v>0</v>
      </c>
      <c r="P6" s="271">
        <v>39.770000000000003</v>
      </c>
      <c r="Q6" s="531">
        <f>O6*P6</f>
        <v>0</v>
      </c>
      <c r="R6" s="391" t="e">
        <f>O7/O6</f>
        <v>#DIV/0!</v>
      </c>
      <c r="S6" s="391" t="e">
        <f>O7/Q6</f>
        <v>#DIV/0!</v>
      </c>
      <c r="U6" s="264" t="s">
        <v>865</v>
      </c>
      <c r="V6" s="338">
        <f>(C6*$P$6)+(C8*$P$8)+($C$10*$P$10)+(C12*$P$12)+(C14*$P$14)+(C16*$P$16)</f>
        <v>0</v>
      </c>
      <c r="W6" s="338">
        <f>(D6*$P$6)+(D8*$P$8)+($D$10*$P$10)+(D12*$P$12)+(D14*$P$14)+(D16*$P$16)</f>
        <v>0</v>
      </c>
      <c r="X6" s="338">
        <f>(E6*$P$6)+(E8*$P$8)+($E$10*$P$10)+(E12*$P$12)+(E14*$P$14)+(E16*$P$16)</f>
        <v>0</v>
      </c>
      <c r="Y6" s="338">
        <f>(F6*$P$6)+(F8*$P$8)+($F$10*$P$10)+(F12*$P$12)+(F14*$P$14)+(F16*$P$16)</f>
        <v>0</v>
      </c>
      <c r="Z6" s="338">
        <f>(G6*$P$6)+(G8*$P$8)+($G$10*$P$10)+(G12*$P$12)+(G14*$P$14)+(G16*$P$16)</f>
        <v>0</v>
      </c>
      <c r="AA6" s="338">
        <f>(H6*$P$6)+(H8*$P$8)+($H$10*$P$10)+(H12*$P$12)+(H14*$P$14)+(H16*$P$16)</f>
        <v>0</v>
      </c>
      <c r="AB6" s="338">
        <f>(I6*$P$6)+(I8*$P$8)+($I$10*$P$10)+(I12*$P$12)+(I14*$P$14)+(I16*$P$16)</f>
        <v>0</v>
      </c>
      <c r="AC6" s="338">
        <f>(J6*$P$6)+(J8*$P$8)+($J$10*$P$10)+(J12*$P$12)+(J14*$P$14)+(J16*$P$16)</f>
        <v>0</v>
      </c>
      <c r="AD6" s="338">
        <f>(K6*$P$6)+(K8*$P$8)+($K$10*$P$10)+(K12*$P$12)+(K14*$P$14)+(K16*$P$16)</f>
        <v>0</v>
      </c>
      <c r="AE6" s="338">
        <f>(L6*$P$6)+(L8*$P$8)+($L$10*$P$10)+(L12*$P$12)+(L14*$P$14)+(L16*$P$16)</f>
        <v>0</v>
      </c>
      <c r="AF6" s="338">
        <f>(M6*$P$6)+(M8*$P$8)+($M$10*$P$10)+(M12*$P$12)+(M14*$P$14)+(M16*$P$16)</f>
        <v>0</v>
      </c>
      <c r="AG6" s="338">
        <f>(N6*$P$6)+(N8*$P$8)+($N$10*$P$10)+(N12*$P$12)+(N14*$P$14)+(N16*$P$16)</f>
        <v>0</v>
      </c>
      <c r="AH6" s="338">
        <f>SUM(V6:AG6)</f>
        <v>0</v>
      </c>
    </row>
    <row r="7" spans="1:34">
      <c r="A7" s="392" t="s">
        <v>363</v>
      </c>
      <c r="B7" s="389" t="s">
        <v>129</v>
      </c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531">
        <f t="shared" ref="O7:O22" si="0">SUM(C7:N7)</f>
        <v>0</v>
      </c>
      <c r="P7" s="272"/>
      <c r="Q7" s="272"/>
      <c r="U7" s="478"/>
    </row>
    <row r="8" spans="1:34">
      <c r="A8" s="749" t="s">
        <v>130</v>
      </c>
      <c r="B8" s="389" t="s">
        <v>128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531">
        <f t="shared" si="0"/>
        <v>0</v>
      </c>
      <c r="P8" s="271">
        <v>36.42</v>
      </c>
      <c r="Q8" s="531">
        <f>O8*P8</f>
        <v>0</v>
      </c>
      <c r="R8" s="391" t="e">
        <f>O9/O8</f>
        <v>#DIV/0!</v>
      </c>
      <c r="S8" s="391" t="e">
        <f>O9/Q8</f>
        <v>#DIV/0!</v>
      </c>
    </row>
    <row r="9" spans="1:34">
      <c r="A9" s="749"/>
      <c r="B9" s="389" t="s">
        <v>129</v>
      </c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531">
        <f t="shared" si="0"/>
        <v>0</v>
      </c>
      <c r="P9" s="272"/>
      <c r="Q9" s="272"/>
    </row>
    <row r="10" spans="1:34" ht="21" customHeight="1">
      <c r="A10" s="751" t="s">
        <v>131</v>
      </c>
      <c r="B10" s="389" t="s">
        <v>132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531">
        <f t="shared" si="0"/>
        <v>0</v>
      </c>
      <c r="P10" s="271">
        <v>50.23</v>
      </c>
      <c r="Q10" s="531">
        <f>O10*P10</f>
        <v>0</v>
      </c>
      <c r="R10" s="391" t="e">
        <f>O11/O10</f>
        <v>#DIV/0!</v>
      </c>
      <c r="S10" s="391" t="e">
        <f>O11/Q10</f>
        <v>#DIV/0!</v>
      </c>
    </row>
    <row r="11" spans="1:34" ht="21" customHeight="1">
      <c r="A11" s="751"/>
      <c r="B11" s="389" t="s">
        <v>129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531">
        <f t="shared" si="0"/>
        <v>0</v>
      </c>
      <c r="P11" s="272"/>
      <c r="Q11" s="272"/>
    </row>
    <row r="12" spans="1:34" ht="21" customHeight="1">
      <c r="A12" s="749" t="s">
        <v>134</v>
      </c>
      <c r="B12" s="389" t="s">
        <v>133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531">
        <f t="shared" si="0"/>
        <v>0</v>
      </c>
      <c r="P12" s="271">
        <v>1055</v>
      </c>
      <c r="Q12" s="531">
        <f>O12*P12</f>
        <v>0</v>
      </c>
      <c r="R12" s="391" t="e">
        <f>O13/O12</f>
        <v>#DIV/0!</v>
      </c>
      <c r="S12" s="391" t="e">
        <f>O13/Q12</f>
        <v>#DIV/0!</v>
      </c>
    </row>
    <row r="13" spans="1:34" ht="21" customHeight="1">
      <c r="A13" s="749"/>
      <c r="B13" s="389" t="s">
        <v>129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531">
        <f t="shared" si="0"/>
        <v>0</v>
      </c>
      <c r="P13" s="272"/>
      <c r="Q13" s="272"/>
    </row>
    <row r="14" spans="1:34" ht="21" customHeight="1">
      <c r="A14" s="292" t="s">
        <v>135</v>
      </c>
      <c r="B14" s="389" t="s">
        <v>136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531">
        <f t="shared" si="0"/>
        <v>0</v>
      </c>
      <c r="P14" s="271">
        <v>26370</v>
      </c>
      <c r="Q14" s="531">
        <f>O14*P14</f>
        <v>0</v>
      </c>
      <c r="R14" s="391" t="e">
        <f>O15/O14</f>
        <v>#DIV/0!</v>
      </c>
      <c r="S14" s="391" t="e">
        <f>O15/Q14</f>
        <v>#DIV/0!</v>
      </c>
    </row>
    <row r="15" spans="1:34">
      <c r="A15" s="392" t="s">
        <v>142</v>
      </c>
      <c r="B15" s="389" t="s">
        <v>129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531">
        <f t="shared" si="0"/>
        <v>0</v>
      </c>
      <c r="P15" s="272"/>
      <c r="Q15" s="272"/>
    </row>
    <row r="16" spans="1:34">
      <c r="A16" s="292" t="s">
        <v>672</v>
      </c>
      <c r="B16" s="389" t="s">
        <v>136</v>
      </c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531">
        <f t="shared" si="0"/>
        <v>0</v>
      </c>
      <c r="P16" s="271"/>
      <c r="Q16" s="531">
        <f>O16*P16</f>
        <v>0</v>
      </c>
      <c r="R16" s="391" t="e">
        <f>O17/O16</f>
        <v>#DIV/0!</v>
      </c>
      <c r="S16" s="391" t="e">
        <f>O17/Q16</f>
        <v>#DIV/0!</v>
      </c>
    </row>
    <row r="17" spans="1:19" ht="19.5">
      <c r="A17" s="393" t="s">
        <v>754</v>
      </c>
      <c r="B17" s="389" t="s">
        <v>129</v>
      </c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531">
        <f t="shared" si="0"/>
        <v>0</v>
      </c>
      <c r="P17" s="272"/>
      <c r="Q17" s="272"/>
    </row>
    <row r="18" spans="1:19">
      <c r="A18" s="749" t="s">
        <v>73</v>
      </c>
      <c r="B18" s="389" t="s">
        <v>139</v>
      </c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531">
        <f t="shared" si="0"/>
        <v>0</v>
      </c>
      <c r="P18" s="271"/>
      <c r="Q18" s="531">
        <f>O18*P18</f>
        <v>0</v>
      </c>
      <c r="R18" s="391" t="e">
        <f>O19/O18</f>
        <v>#DIV/0!</v>
      </c>
      <c r="S18" s="391" t="e">
        <f>O19/Q18</f>
        <v>#DIV/0!</v>
      </c>
    </row>
    <row r="19" spans="1:19">
      <c r="A19" s="749"/>
      <c r="B19" s="389" t="s">
        <v>129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531">
        <f t="shared" si="0"/>
        <v>0</v>
      </c>
      <c r="P19" s="394"/>
      <c r="Q19" s="272"/>
    </row>
    <row r="20" spans="1:19">
      <c r="A20" s="748" t="s">
        <v>137</v>
      </c>
      <c r="B20" s="748"/>
      <c r="C20" s="748"/>
      <c r="D20" s="748"/>
      <c r="E20" s="748"/>
      <c r="F20" s="748"/>
      <c r="G20" s="748"/>
      <c r="H20" s="748"/>
      <c r="I20" s="748"/>
      <c r="J20" s="748"/>
      <c r="K20" s="748"/>
      <c r="L20" s="748"/>
      <c r="M20" s="748"/>
      <c r="N20" s="748"/>
      <c r="O20" s="748"/>
      <c r="P20" s="748"/>
      <c r="Q20" s="532">
        <f>Q6+Q8+Q10</f>
        <v>0</v>
      </c>
    </row>
    <row r="21" spans="1:19">
      <c r="A21" s="751" t="s">
        <v>138</v>
      </c>
      <c r="B21" s="389" t="s">
        <v>323</v>
      </c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531">
        <f t="shared" si="0"/>
        <v>0</v>
      </c>
      <c r="P21" s="271"/>
      <c r="Q21" s="531">
        <f>O21*P21</f>
        <v>0</v>
      </c>
      <c r="R21" s="391" t="e">
        <f>O22/O21</f>
        <v>#DIV/0!</v>
      </c>
      <c r="S21" s="391" t="e">
        <f>O22/Q21</f>
        <v>#DIV/0!</v>
      </c>
    </row>
    <row r="22" spans="1:19">
      <c r="A22" s="751"/>
      <c r="B22" s="389" t="s">
        <v>129</v>
      </c>
      <c r="C22" s="390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531">
        <f t="shared" si="0"/>
        <v>0</v>
      </c>
      <c r="P22" s="394"/>
      <c r="Q22" s="272"/>
    </row>
    <row r="23" spans="1:19">
      <c r="A23" s="739" t="s">
        <v>140</v>
      </c>
      <c r="B23" s="739"/>
      <c r="C23" s="739"/>
      <c r="D23" s="739"/>
      <c r="E23" s="739"/>
      <c r="F23" s="739"/>
      <c r="G23" s="739"/>
      <c r="H23" s="739"/>
      <c r="I23" s="739"/>
      <c r="J23" s="739"/>
      <c r="K23" s="739"/>
      <c r="L23" s="739"/>
      <c r="M23" s="739"/>
      <c r="N23" s="739"/>
      <c r="O23" s="739"/>
      <c r="P23" s="739"/>
      <c r="Q23" s="533">
        <v>0</v>
      </c>
    </row>
    <row r="24" spans="1:19">
      <c r="A24" s="739" t="s">
        <v>141</v>
      </c>
      <c r="B24" s="739"/>
      <c r="C24" s="739"/>
      <c r="D24" s="739"/>
      <c r="E24" s="739"/>
      <c r="F24" s="739"/>
      <c r="G24" s="739"/>
      <c r="H24" s="739"/>
      <c r="I24" s="739"/>
      <c r="J24" s="739"/>
      <c r="K24" s="739"/>
      <c r="L24" s="739"/>
      <c r="M24" s="739"/>
      <c r="N24" s="739"/>
      <c r="O24" s="739"/>
      <c r="P24" s="739"/>
      <c r="Q24" s="533">
        <f>Q23+Q20</f>
        <v>0</v>
      </c>
    </row>
    <row r="25" spans="1:19">
      <c r="A25" s="395" t="s">
        <v>544</v>
      </c>
      <c r="B25" s="240" t="s">
        <v>526</v>
      </c>
    </row>
    <row r="26" spans="1:19">
      <c r="A26" s="395"/>
      <c r="B26" s="240"/>
    </row>
    <row r="27" spans="1:19" ht="20.25" customHeight="1">
      <c r="A27" s="202" t="s">
        <v>445</v>
      </c>
      <c r="B27" s="203" t="s">
        <v>446</v>
      </c>
      <c r="C27" s="204"/>
      <c r="D27" s="203" t="s">
        <v>447</v>
      </c>
      <c r="E27" s="205"/>
      <c r="F27" s="205"/>
    </row>
    <row r="28" spans="1:19" ht="20.25" customHeight="1">
      <c r="A28" s="206" t="s">
        <v>448</v>
      </c>
      <c r="B28" s="207" t="s">
        <v>449</v>
      </c>
      <c r="C28" s="204"/>
      <c r="D28" s="208" t="s">
        <v>450</v>
      </c>
      <c r="E28" s="205"/>
      <c r="F28" s="205"/>
    </row>
    <row r="29" spans="1:19" ht="20.25" customHeight="1">
      <c r="A29" s="206" t="s">
        <v>451</v>
      </c>
      <c r="B29" s="207" t="s">
        <v>826</v>
      </c>
      <c r="C29" s="204"/>
      <c r="D29" s="208" t="s">
        <v>452</v>
      </c>
      <c r="E29" s="205"/>
      <c r="F29" s="205"/>
    </row>
    <row r="30" spans="1:19" ht="20.25" customHeight="1">
      <c r="A30" s="206" t="s">
        <v>453</v>
      </c>
      <c r="B30" s="207" t="s">
        <v>827</v>
      </c>
      <c r="C30" s="204"/>
      <c r="D30" s="208" t="s">
        <v>454</v>
      </c>
      <c r="E30" s="205"/>
      <c r="F30" s="205"/>
    </row>
    <row r="31" spans="1:19" ht="20.25" customHeight="1">
      <c r="A31" s="206" t="s">
        <v>455</v>
      </c>
      <c r="B31" s="207" t="s">
        <v>825</v>
      </c>
      <c r="C31" s="204"/>
      <c r="D31" s="208" t="s">
        <v>824</v>
      </c>
      <c r="E31" s="205"/>
      <c r="F31" s="205"/>
    </row>
    <row r="32" spans="1:19" ht="20.25" customHeight="1">
      <c r="A32" s="206" t="s">
        <v>457</v>
      </c>
      <c r="B32" s="207" t="s">
        <v>130</v>
      </c>
      <c r="C32" s="204"/>
      <c r="D32" s="207" t="s">
        <v>456</v>
      </c>
      <c r="E32" s="205"/>
      <c r="F32" s="205"/>
    </row>
    <row r="33" spans="1:6" ht="20.25" customHeight="1">
      <c r="A33" s="206" t="s">
        <v>460</v>
      </c>
      <c r="B33" s="209" t="s">
        <v>458</v>
      </c>
      <c r="C33" s="204"/>
      <c r="D33" s="207" t="s">
        <v>459</v>
      </c>
      <c r="E33" s="205"/>
      <c r="F33" s="205"/>
    </row>
    <row r="34" spans="1:6" ht="20.25" customHeight="1">
      <c r="A34" s="206" t="s">
        <v>463</v>
      </c>
      <c r="B34" s="207" t="s">
        <v>461</v>
      </c>
      <c r="C34" s="204"/>
      <c r="D34" s="207" t="s">
        <v>462</v>
      </c>
      <c r="E34" s="205"/>
      <c r="F34" s="205"/>
    </row>
    <row r="35" spans="1:6" ht="20.25" customHeight="1">
      <c r="A35" s="206" t="s">
        <v>466</v>
      </c>
      <c r="B35" s="210" t="s">
        <v>464</v>
      </c>
      <c r="C35" s="204"/>
      <c r="D35" s="209" t="s">
        <v>465</v>
      </c>
      <c r="E35" s="211"/>
      <c r="F35" s="205"/>
    </row>
    <row r="36" spans="1:6" ht="20.25" customHeight="1">
      <c r="A36" s="206" t="s">
        <v>469</v>
      </c>
      <c r="B36" s="209" t="s">
        <v>467</v>
      </c>
      <c r="C36" s="204"/>
      <c r="D36" s="207" t="s">
        <v>468</v>
      </c>
      <c r="E36" s="211"/>
      <c r="F36" s="205"/>
    </row>
    <row r="37" spans="1:6" ht="20.25" customHeight="1">
      <c r="A37" s="206" t="s">
        <v>472</v>
      </c>
      <c r="B37" s="209" t="s">
        <v>470</v>
      </c>
      <c r="C37" s="204"/>
      <c r="D37" s="212" t="s">
        <v>471</v>
      </c>
      <c r="E37" s="211"/>
      <c r="F37" s="205"/>
    </row>
    <row r="38" spans="1:6" ht="20.25" customHeight="1">
      <c r="A38" s="206" t="s">
        <v>475</v>
      </c>
      <c r="B38" s="209" t="s">
        <v>473</v>
      </c>
      <c r="C38" s="204"/>
      <c r="D38" s="212" t="s">
        <v>474</v>
      </c>
      <c r="E38" s="211"/>
      <c r="F38" s="205"/>
    </row>
    <row r="39" spans="1:6" ht="20.25" customHeight="1">
      <c r="A39" s="206" t="s">
        <v>478</v>
      </c>
      <c r="B39" s="209" t="s">
        <v>476</v>
      </c>
      <c r="C39" s="204"/>
      <c r="D39" s="209" t="s">
        <v>477</v>
      </c>
      <c r="E39" s="211"/>
      <c r="F39" s="205"/>
    </row>
    <row r="40" spans="1:6" ht="20.25" customHeight="1">
      <c r="A40" s="206" t="s">
        <v>481</v>
      </c>
      <c r="B40" s="209" t="s">
        <v>479</v>
      </c>
      <c r="C40" s="204"/>
      <c r="D40" s="209" t="s">
        <v>480</v>
      </c>
      <c r="E40" s="211"/>
      <c r="F40" s="205"/>
    </row>
    <row r="41" spans="1:6" ht="20.25" customHeight="1">
      <c r="A41" s="206" t="s">
        <v>484</v>
      </c>
      <c r="B41" s="207" t="s">
        <v>482</v>
      </c>
      <c r="C41" s="204"/>
      <c r="D41" s="209" t="s">
        <v>483</v>
      </c>
      <c r="E41" s="211"/>
      <c r="F41" s="205"/>
    </row>
    <row r="42" spans="1:6" ht="20.25" customHeight="1">
      <c r="A42" s="206" t="s">
        <v>487</v>
      </c>
      <c r="B42" s="207" t="s">
        <v>485</v>
      </c>
      <c r="C42" s="204"/>
      <c r="D42" s="209" t="s">
        <v>486</v>
      </c>
      <c r="E42" s="211"/>
      <c r="F42" s="205"/>
    </row>
    <row r="43" spans="1:6" ht="20.25" customHeight="1">
      <c r="A43" s="206" t="s">
        <v>490</v>
      </c>
      <c r="B43" s="207" t="s">
        <v>488</v>
      </c>
      <c r="C43" s="204"/>
      <c r="D43" s="209" t="s">
        <v>489</v>
      </c>
      <c r="E43" s="211"/>
      <c r="F43" s="205"/>
    </row>
    <row r="44" spans="1:6" ht="20.25" customHeight="1">
      <c r="A44" s="206" t="s">
        <v>493</v>
      </c>
      <c r="B44" s="209" t="s">
        <v>491</v>
      </c>
      <c r="C44" s="204"/>
      <c r="D44" s="209" t="s">
        <v>492</v>
      </c>
      <c r="E44" s="211"/>
      <c r="F44" s="205"/>
    </row>
    <row r="45" spans="1:6" ht="20.25" customHeight="1">
      <c r="A45" s="206" t="s">
        <v>496</v>
      </c>
      <c r="B45" s="209" t="s">
        <v>494</v>
      </c>
      <c r="C45" s="204"/>
      <c r="D45" s="209" t="s">
        <v>495</v>
      </c>
      <c r="E45" s="211"/>
      <c r="F45" s="205"/>
    </row>
    <row r="46" spans="1:6" ht="20.25" customHeight="1">
      <c r="A46" s="206" t="s">
        <v>499</v>
      </c>
      <c r="B46" s="209" t="s">
        <v>497</v>
      </c>
      <c r="C46" s="204"/>
      <c r="D46" s="209" t="s">
        <v>498</v>
      </c>
      <c r="E46" s="211"/>
      <c r="F46" s="205"/>
    </row>
    <row r="47" spans="1:6" ht="20.25" customHeight="1">
      <c r="A47" s="206" t="s">
        <v>502</v>
      </c>
      <c r="B47" s="207" t="s">
        <v>500</v>
      </c>
      <c r="C47" s="204"/>
      <c r="D47" s="213" t="s">
        <v>501</v>
      </c>
      <c r="E47" s="205"/>
      <c r="F47" s="205"/>
    </row>
    <row r="48" spans="1:6" ht="20.25" customHeight="1">
      <c r="A48" s="206" t="s">
        <v>505</v>
      </c>
      <c r="B48" s="207" t="s">
        <v>503</v>
      </c>
      <c r="C48" s="204"/>
      <c r="D48" s="207" t="s">
        <v>504</v>
      </c>
      <c r="E48" s="205"/>
      <c r="F48" s="205"/>
    </row>
    <row r="49" spans="1:17" ht="20.25" customHeight="1">
      <c r="A49" s="206" t="s">
        <v>508</v>
      </c>
      <c r="B49" s="207" t="s">
        <v>506</v>
      </c>
      <c r="C49" s="204"/>
      <c r="D49" s="207" t="s">
        <v>507</v>
      </c>
      <c r="E49" s="205"/>
      <c r="F49" s="205"/>
    </row>
    <row r="50" spans="1:17" ht="20.25" customHeight="1">
      <c r="A50" s="206" t="s">
        <v>511</v>
      </c>
      <c r="B50" s="209" t="s">
        <v>509</v>
      </c>
      <c r="C50" s="204"/>
      <c r="D50" s="213" t="s">
        <v>510</v>
      </c>
      <c r="E50" s="205"/>
      <c r="F50" s="205"/>
    </row>
    <row r="51" spans="1:17" ht="20.25" customHeight="1">
      <c r="A51" s="206" t="s">
        <v>851</v>
      </c>
      <c r="B51" s="207" t="s">
        <v>512</v>
      </c>
      <c r="C51" s="204"/>
      <c r="D51" s="207" t="s">
        <v>513</v>
      </c>
      <c r="E51" s="205"/>
      <c r="F51" s="205"/>
    </row>
    <row r="52" spans="1:17" ht="20.25" customHeight="1">
      <c r="A52" s="206" t="s">
        <v>143</v>
      </c>
      <c r="B52" s="750" t="s">
        <v>514</v>
      </c>
      <c r="C52" s="750"/>
      <c r="D52" s="750"/>
      <c r="E52" s="750"/>
      <c r="F52" s="750"/>
      <c r="G52" s="750"/>
      <c r="H52" s="750"/>
      <c r="I52" s="750"/>
      <c r="J52" s="750"/>
      <c r="K52" s="750"/>
      <c r="L52" s="750"/>
      <c r="M52" s="750"/>
      <c r="N52" s="750"/>
      <c r="O52" s="750"/>
      <c r="P52" s="750"/>
      <c r="Q52" s="750"/>
    </row>
  </sheetData>
  <mergeCells count="12">
    <mergeCell ref="A2:Q2"/>
    <mergeCell ref="A8:A9"/>
    <mergeCell ref="A10:A11"/>
    <mergeCell ref="A21:A22"/>
    <mergeCell ref="C4:O4"/>
    <mergeCell ref="V4:AH4"/>
    <mergeCell ref="A20:P20"/>
    <mergeCell ref="A18:A19"/>
    <mergeCell ref="A12:A13"/>
    <mergeCell ref="B52:Q52"/>
    <mergeCell ref="A24:P24"/>
    <mergeCell ref="A23:P23"/>
  </mergeCells>
  <phoneticPr fontId="3" type="noConversion"/>
  <pageMargins left="0.39370078740157483" right="0.19685039370078741" top="0.78740157480314965" bottom="0.19685039370078741" header="0.31496062992125984" footer="0.31496062992125984"/>
  <pageSetup paperSize="9" scale="94" firstPageNumber="13" orientation="landscape" r:id="rId1"/>
  <headerFooter>
    <oddFooter>&amp;C15</oddFooter>
  </headerFooter>
  <rowBreaks count="1" manualBreakCount="1">
    <brk id="26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N23"/>
  <sheetViews>
    <sheetView showGridLines="0" view="pageBreakPreview" zoomScaleNormal="100" zoomScaleSheetLayoutView="100" workbookViewId="0">
      <selection activeCell="A5" sqref="A5"/>
    </sheetView>
  </sheetViews>
  <sheetFormatPr defaultRowHeight="18.75"/>
  <cols>
    <col min="1" max="5" width="11.625" style="130" customWidth="1"/>
    <col min="6" max="6" width="17.5" style="130" customWidth="1"/>
    <col min="7" max="7" width="11.625" style="130" customWidth="1"/>
    <col min="8" max="8" width="13.125" style="130" customWidth="1"/>
    <col min="9" max="10" width="11.625" style="130" customWidth="1"/>
    <col min="11" max="14" width="9" style="396"/>
    <col min="15" max="16384" width="9" style="130"/>
  </cols>
  <sheetData>
    <row r="1" spans="1:14" s="41" customFormat="1" ht="21">
      <c r="A1" s="94" t="s">
        <v>929</v>
      </c>
      <c r="K1" s="291"/>
      <c r="L1" s="291"/>
      <c r="M1" s="291"/>
      <c r="N1" s="291"/>
    </row>
    <row r="2" spans="1:14" s="41" customFormat="1" ht="21">
      <c r="B2" s="653" t="s">
        <v>733</v>
      </c>
      <c r="C2" s="653"/>
      <c r="E2" s="41" t="s">
        <v>384</v>
      </c>
      <c r="F2" s="43" t="s">
        <v>739</v>
      </c>
      <c r="G2" s="41" t="s">
        <v>386</v>
      </c>
      <c r="H2" s="43"/>
      <c r="K2" s="291"/>
      <c r="L2" s="291"/>
      <c r="M2" s="291"/>
      <c r="N2" s="291"/>
    </row>
    <row r="3" spans="1:14" ht="12" customHeight="1"/>
    <row r="4" spans="1:14" ht="21">
      <c r="A4" s="653" t="s">
        <v>930</v>
      </c>
      <c r="B4" s="653"/>
      <c r="C4" s="653"/>
      <c r="D4" s="653"/>
      <c r="E4" s="653"/>
      <c r="F4" s="653"/>
      <c r="G4" s="653"/>
      <c r="H4" s="653"/>
      <c r="I4" s="653"/>
      <c r="J4" s="653"/>
    </row>
    <row r="5" spans="1:14" ht="13.5" customHeight="1"/>
    <row r="6" spans="1:14" ht="21.75" customHeight="1">
      <c r="A6" s="738" t="s">
        <v>53</v>
      </c>
      <c r="B6" s="738" t="s">
        <v>146</v>
      </c>
      <c r="C6" s="738" t="s">
        <v>144</v>
      </c>
      <c r="D6" s="738"/>
      <c r="E6" s="738"/>
      <c r="F6" s="738" t="s">
        <v>364</v>
      </c>
      <c r="G6" s="754" t="s">
        <v>365</v>
      </c>
      <c r="H6" s="755"/>
      <c r="I6" s="726" t="s">
        <v>143</v>
      </c>
      <c r="J6" s="728"/>
    </row>
    <row r="7" spans="1:14">
      <c r="A7" s="738"/>
      <c r="B7" s="738"/>
      <c r="C7" s="738"/>
      <c r="D7" s="738"/>
      <c r="E7" s="738"/>
      <c r="F7" s="738"/>
      <c r="G7" s="756"/>
      <c r="H7" s="757"/>
      <c r="I7" s="764"/>
      <c r="J7" s="765"/>
    </row>
    <row r="8" spans="1:14">
      <c r="A8" s="738"/>
      <c r="B8" s="738"/>
      <c r="C8" s="738"/>
      <c r="D8" s="738"/>
      <c r="E8" s="738"/>
      <c r="F8" s="738"/>
      <c r="G8" s="756"/>
      <c r="H8" s="757"/>
      <c r="I8" s="764"/>
      <c r="J8" s="765"/>
    </row>
    <row r="9" spans="1:14">
      <c r="A9" s="738"/>
      <c r="B9" s="738"/>
      <c r="C9" s="138" t="s">
        <v>118</v>
      </c>
      <c r="D9" s="138" t="s">
        <v>110</v>
      </c>
      <c r="E9" s="138" t="s">
        <v>145</v>
      </c>
      <c r="F9" s="738"/>
      <c r="G9" s="758"/>
      <c r="H9" s="759"/>
      <c r="I9" s="729"/>
      <c r="J9" s="731"/>
      <c r="N9" s="396">
        <v>55</v>
      </c>
    </row>
    <row r="10" spans="1:14">
      <c r="A10" s="120" t="s">
        <v>60</v>
      </c>
      <c r="B10" s="397"/>
      <c r="C10" s="273"/>
      <c r="D10" s="398"/>
      <c r="E10" s="273"/>
      <c r="F10" s="197"/>
      <c r="G10" s="752"/>
      <c r="H10" s="753"/>
      <c r="I10" s="752"/>
      <c r="J10" s="753"/>
      <c r="N10" s="396">
        <f>D10*36.42</f>
        <v>0</v>
      </c>
    </row>
    <row r="11" spans="1:14">
      <c r="A11" s="120" t="s">
        <v>61</v>
      </c>
      <c r="B11" s="397"/>
      <c r="C11" s="273"/>
      <c r="D11" s="398"/>
      <c r="E11" s="273"/>
      <c r="F11" s="197"/>
      <c r="G11" s="752"/>
      <c r="H11" s="753"/>
      <c r="I11" s="752"/>
      <c r="J11" s="753"/>
      <c r="N11" s="396">
        <f t="shared" ref="N11:N21" si="0">D11*36.42</f>
        <v>0</v>
      </c>
    </row>
    <row r="12" spans="1:14">
      <c r="A12" s="120" t="s">
        <v>62</v>
      </c>
      <c r="B12" s="397"/>
      <c r="C12" s="273"/>
      <c r="D12" s="398"/>
      <c r="E12" s="273"/>
      <c r="F12" s="197"/>
      <c r="G12" s="752"/>
      <c r="H12" s="753"/>
      <c r="I12" s="752"/>
      <c r="J12" s="753"/>
      <c r="N12" s="396">
        <f t="shared" si="0"/>
        <v>0</v>
      </c>
    </row>
    <row r="13" spans="1:14">
      <c r="A13" s="120" t="s">
        <v>63</v>
      </c>
      <c r="B13" s="397"/>
      <c r="C13" s="273"/>
      <c r="D13" s="398"/>
      <c r="E13" s="273"/>
      <c r="F13" s="197"/>
      <c r="G13" s="752"/>
      <c r="H13" s="753"/>
      <c r="I13" s="752"/>
      <c r="J13" s="753"/>
      <c r="N13" s="396">
        <f t="shared" si="0"/>
        <v>0</v>
      </c>
    </row>
    <row r="14" spans="1:14">
      <c r="A14" s="120" t="s">
        <v>64</v>
      </c>
      <c r="B14" s="397"/>
      <c r="C14" s="273"/>
      <c r="D14" s="398"/>
      <c r="E14" s="273"/>
      <c r="F14" s="197"/>
      <c r="G14" s="752"/>
      <c r="H14" s="753"/>
      <c r="I14" s="752"/>
      <c r="J14" s="753"/>
      <c r="N14" s="396">
        <f t="shared" si="0"/>
        <v>0</v>
      </c>
    </row>
    <row r="15" spans="1:14">
      <c r="A15" s="120" t="s">
        <v>65</v>
      </c>
      <c r="B15" s="397"/>
      <c r="C15" s="273"/>
      <c r="D15" s="398"/>
      <c r="E15" s="273"/>
      <c r="F15" s="197"/>
      <c r="G15" s="752"/>
      <c r="H15" s="753"/>
      <c r="I15" s="752"/>
      <c r="J15" s="753"/>
      <c r="N15" s="396">
        <f t="shared" si="0"/>
        <v>0</v>
      </c>
    </row>
    <row r="16" spans="1:14">
      <c r="A16" s="120" t="s">
        <v>66</v>
      </c>
      <c r="B16" s="397"/>
      <c r="C16" s="273"/>
      <c r="D16" s="398"/>
      <c r="E16" s="273"/>
      <c r="F16" s="197"/>
      <c r="G16" s="752"/>
      <c r="H16" s="753"/>
      <c r="I16" s="752"/>
      <c r="J16" s="753"/>
      <c r="N16" s="396">
        <f t="shared" si="0"/>
        <v>0</v>
      </c>
    </row>
    <row r="17" spans="1:14">
      <c r="A17" s="120" t="s">
        <v>67</v>
      </c>
      <c r="B17" s="397"/>
      <c r="C17" s="273"/>
      <c r="D17" s="398"/>
      <c r="E17" s="273"/>
      <c r="F17" s="197"/>
      <c r="G17" s="752"/>
      <c r="H17" s="753"/>
      <c r="I17" s="752"/>
      <c r="J17" s="753"/>
      <c r="N17" s="396">
        <f t="shared" si="0"/>
        <v>0</v>
      </c>
    </row>
    <row r="18" spans="1:14">
      <c r="A18" s="120" t="s">
        <v>68</v>
      </c>
      <c r="B18" s="397"/>
      <c r="C18" s="273"/>
      <c r="D18" s="398"/>
      <c r="E18" s="273"/>
      <c r="F18" s="197"/>
      <c r="G18" s="752"/>
      <c r="H18" s="753"/>
      <c r="I18" s="752"/>
      <c r="J18" s="753"/>
      <c r="N18" s="396">
        <f t="shared" si="0"/>
        <v>0</v>
      </c>
    </row>
    <row r="19" spans="1:14">
      <c r="A19" s="120" t="s">
        <v>69</v>
      </c>
      <c r="B19" s="397"/>
      <c r="C19" s="273"/>
      <c r="D19" s="398"/>
      <c r="E19" s="273"/>
      <c r="F19" s="197"/>
      <c r="G19" s="752"/>
      <c r="H19" s="753"/>
      <c r="I19" s="752"/>
      <c r="J19" s="753"/>
      <c r="N19" s="396">
        <f t="shared" si="0"/>
        <v>0</v>
      </c>
    </row>
    <row r="20" spans="1:14">
      <c r="A20" s="120" t="s">
        <v>70</v>
      </c>
      <c r="B20" s="397"/>
      <c r="C20" s="273"/>
      <c r="D20" s="398"/>
      <c r="E20" s="273"/>
      <c r="F20" s="197"/>
      <c r="G20" s="752"/>
      <c r="H20" s="753"/>
      <c r="I20" s="752"/>
      <c r="J20" s="753"/>
      <c r="N20" s="396">
        <f t="shared" si="0"/>
        <v>0</v>
      </c>
    </row>
    <row r="21" spans="1:14">
      <c r="A21" s="120" t="s">
        <v>71</v>
      </c>
      <c r="B21" s="397"/>
      <c r="C21" s="273"/>
      <c r="D21" s="398"/>
      <c r="E21" s="273"/>
      <c r="F21" s="197"/>
      <c r="G21" s="752"/>
      <c r="H21" s="753"/>
      <c r="I21" s="752"/>
      <c r="J21" s="753"/>
      <c r="N21" s="396">
        <f t="shared" si="0"/>
        <v>0</v>
      </c>
    </row>
    <row r="22" spans="1:14">
      <c r="A22" s="739" t="s">
        <v>101</v>
      </c>
      <c r="B22" s="739"/>
      <c r="C22" s="739"/>
      <c r="D22" s="273">
        <f>SUM(D10:D21)</f>
        <v>0</v>
      </c>
      <c r="E22" s="273"/>
      <c r="F22" s="273">
        <f>SUM(F10:F21)</f>
        <v>0</v>
      </c>
      <c r="G22" s="762">
        <f>SUM(G10:H21)</f>
        <v>0</v>
      </c>
      <c r="H22" s="763"/>
      <c r="I22" s="760"/>
      <c r="J22" s="761"/>
    </row>
    <row r="23" spans="1:14">
      <c r="A23" s="366"/>
      <c r="B23" s="222"/>
      <c r="C23" s="222"/>
      <c r="D23" s="222"/>
      <c r="E23" s="222"/>
      <c r="F23" s="222"/>
      <c r="G23" s="222"/>
      <c r="H23" s="222"/>
      <c r="I23" s="222"/>
      <c r="J23" s="366"/>
    </row>
  </sheetData>
  <mergeCells count="35">
    <mergeCell ref="I10:J10"/>
    <mergeCell ref="C6:E8"/>
    <mergeCell ref="I11:J11"/>
    <mergeCell ref="A6:A9"/>
    <mergeCell ref="B2:C2"/>
    <mergeCell ref="A22:C22"/>
    <mergeCell ref="G14:H14"/>
    <mergeCell ref="G15:H15"/>
    <mergeCell ref="G16:H16"/>
    <mergeCell ref="G17:H17"/>
    <mergeCell ref="A4:J4"/>
    <mergeCell ref="F6:F9"/>
    <mergeCell ref="I19:J19"/>
    <mergeCell ref="I16:J16"/>
    <mergeCell ref="I22:J22"/>
    <mergeCell ref="G22:H22"/>
    <mergeCell ref="I6:J9"/>
    <mergeCell ref="B6:B9"/>
    <mergeCell ref="G6:H9"/>
    <mergeCell ref="G18:H18"/>
    <mergeCell ref="G19:H19"/>
    <mergeCell ref="G10:H10"/>
    <mergeCell ref="G11:H11"/>
    <mergeCell ref="I21:J21"/>
    <mergeCell ref="I15:J15"/>
    <mergeCell ref="I20:J20"/>
    <mergeCell ref="G12:H12"/>
    <mergeCell ref="G13:H13"/>
    <mergeCell ref="G20:H20"/>
    <mergeCell ref="G21:H21"/>
    <mergeCell ref="I18:J18"/>
    <mergeCell ref="I17:J17"/>
    <mergeCell ref="I13:J13"/>
    <mergeCell ref="I14:J14"/>
    <mergeCell ref="I12:J12"/>
  </mergeCells>
  <phoneticPr fontId="3" type="noConversion"/>
  <pageMargins left="0.59055118110236227" right="0.78740157480314965" top="0.78740157480314965" bottom="0.59055118110236227" header="0.31496062992125984" footer="0.31496062992125984"/>
  <pageSetup paperSize="9" firstPageNumber="14" orientation="landscape" r:id="rId1"/>
  <headerFooter>
    <oddFooter>&amp;C16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1</xdr:row>
                    <xdr:rowOff>9525</xdr:rowOff>
                  </from>
                  <to>
                    <xdr:col>1</xdr:col>
                    <xdr:colOff>457200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7" r:id="rId5" name="Check Box 7">
              <controlPr defaultSize="0" autoFill="0" autoLine="0" autoPict="0">
                <anchor moveWithCells="1">
                  <from>
                    <xdr:col>4</xdr:col>
                    <xdr:colOff>581025</xdr:colOff>
                    <xdr:row>1</xdr:row>
                    <xdr:rowOff>0</xdr:rowOff>
                  </from>
                  <to>
                    <xdr:col>5</xdr:col>
                    <xdr:colOff>9525</xdr:colOff>
                    <xdr:row>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H18"/>
  <sheetViews>
    <sheetView showGridLines="0" view="pageBreakPreview" zoomScaleNormal="100" zoomScaleSheetLayoutView="100" workbookViewId="0">
      <selection activeCell="A4" sqref="A4"/>
    </sheetView>
  </sheetViews>
  <sheetFormatPr defaultRowHeight="21"/>
  <cols>
    <col min="1" max="1" width="21.625" style="41" customWidth="1"/>
    <col min="2" max="2" width="17.875" style="41" customWidth="1"/>
    <col min="3" max="3" width="15.625" style="41" customWidth="1"/>
    <col min="4" max="4" width="11.625" style="41" customWidth="1"/>
    <col min="5" max="5" width="12.375" style="41" customWidth="1"/>
    <col min="6" max="6" width="0" style="41" hidden="1" customWidth="1"/>
    <col min="7" max="7" width="8.875" style="41" hidden="1" customWidth="1"/>
    <col min="8" max="16384" width="9" style="41"/>
  </cols>
  <sheetData>
    <row r="1" spans="1:8">
      <c r="A1" s="94" t="s">
        <v>927</v>
      </c>
    </row>
    <row r="2" spans="1:8" s="130" customFormat="1" ht="9.75" customHeight="1"/>
    <row r="3" spans="1:8" s="237" customFormat="1">
      <c r="A3" s="653" t="s">
        <v>928</v>
      </c>
      <c r="B3" s="653"/>
      <c r="C3" s="653"/>
      <c r="D3" s="653"/>
      <c r="E3" s="653"/>
    </row>
    <row r="4" spans="1:8" ht="11.25" customHeight="1"/>
    <row r="5" spans="1:8">
      <c r="A5" s="766" t="s">
        <v>147</v>
      </c>
      <c r="B5" s="766" t="s">
        <v>148</v>
      </c>
      <c r="C5" s="766"/>
      <c r="D5" s="766" t="s">
        <v>515</v>
      </c>
      <c r="E5" s="766"/>
    </row>
    <row r="6" spans="1:8">
      <c r="A6" s="766"/>
      <c r="B6" s="214" t="s">
        <v>149</v>
      </c>
      <c r="C6" s="214" t="s">
        <v>150</v>
      </c>
      <c r="D6" s="400" t="s">
        <v>516</v>
      </c>
      <c r="E6" s="363" t="s">
        <v>517</v>
      </c>
    </row>
    <row r="7" spans="1:8">
      <c r="A7" s="300" t="s">
        <v>366</v>
      </c>
      <c r="B7" s="215"/>
      <c r="C7" s="587" t="e">
        <f>B7/B11*100</f>
        <v>#DIV/0!</v>
      </c>
      <c r="D7" s="583"/>
      <c r="E7" s="220"/>
      <c r="G7" s="401">
        <f>B7</f>
        <v>0</v>
      </c>
      <c r="H7" s="402"/>
    </row>
    <row r="8" spans="1:8">
      <c r="A8" s="300" t="s">
        <v>742</v>
      </c>
      <c r="B8" s="215"/>
      <c r="C8" s="587" t="e">
        <f>B8/B11*100</f>
        <v>#DIV/0!</v>
      </c>
      <c r="D8" s="583"/>
      <c r="E8" s="265"/>
      <c r="G8" s="401">
        <f>B8</f>
        <v>0</v>
      </c>
      <c r="H8" s="402"/>
    </row>
    <row r="9" spans="1:8">
      <c r="A9" s="300" t="s">
        <v>151</v>
      </c>
      <c r="B9" s="262"/>
      <c r="C9" s="575" t="e">
        <f>B9/B11*100</f>
        <v>#DIV/0!</v>
      </c>
      <c r="D9" s="583"/>
      <c r="E9" s="265"/>
      <c r="G9" s="401">
        <f>B9</f>
        <v>0</v>
      </c>
      <c r="H9" s="402"/>
    </row>
    <row r="10" spans="1:8">
      <c r="A10" s="300" t="s">
        <v>152</v>
      </c>
      <c r="B10" s="215"/>
      <c r="C10" s="575" t="e">
        <f>B10/B11*100</f>
        <v>#DIV/0!</v>
      </c>
      <c r="D10" s="583"/>
      <c r="E10" s="265"/>
      <c r="G10" s="401">
        <f>B10</f>
        <v>0</v>
      </c>
      <c r="H10" s="402"/>
    </row>
    <row r="11" spans="1:8" ht="21.75" thickBot="1">
      <c r="A11" s="403" t="s">
        <v>101</v>
      </c>
      <c r="B11" s="534">
        <f>'ไฟฟ้าปี 66'!F20</f>
        <v>0</v>
      </c>
      <c r="C11" s="576" t="e">
        <f>SUM(C7:C10)</f>
        <v>#DIV/0!</v>
      </c>
      <c r="D11" s="216"/>
      <c r="E11" s="404"/>
      <c r="G11" s="405">
        <f>SUM(G7:G10)</f>
        <v>0</v>
      </c>
    </row>
    <row r="12" spans="1:8">
      <c r="A12" s="240"/>
    </row>
    <row r="13" spans="1:8">
      <c r="B13" s="411"/>
      <c r="G13" s="406"/>
    </row>
    <row r="14" spans="1:8">
      <c r="A14" s="240"/>
      <c r="B14" s="411"/>
    </row>
    <row r="15" spans="1:8">
      <c r="B15" s="411"/>
    </row>
    <row r="16" spans="1:8">
      <c r="B16" s="411"/>
    </row>
    <row r="17" spans="2:2">
      <c r="B17" s="411"/>
    </row>
    <row r="18" spans="2:2">
      <c r="B18" s="411"/>
    </row>
  </sheetData>
  <mergeCells count="4">
    <mergeCell ref="A3:E3"/>
    <mergeCell ref="A5:A6"/>
    <mergeCell ref="B5:C5"/>
    <mergeCell ref="D5:E5"/>
  </mergeCells>
  <phoneticPr fontId="3" type="noConversion"/>
  <pageMargins left="0.78740157480314965" right="0.59055118110236227" top="0.78740157480314965" bottom="0.59055118110236227" header="0.31496062992125984" footer="0.31496062992125984"/>
  <pageSetup paperSize="9" firstPageNumber="15" orientation="portrait" r:id="rId1"/>
  <headerFooter>
    <oddFooter>&amp;C17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38"/>
  <sheetViews>
    <sheetView showGridLines="0" view="pageBreakPreview" zoomScaleNormal="70" zoomScaleSheetLayoutView="100" zoomScalePageLayoutView="80" workbookViewId="0">
      <selection activeCell="G37" sqref="G37"/>
    </sheetView>
  </sheetViews>
  <sheetFormatPr defaultRowHeight="15"/>
  <cols>
    <col min="1" max="1" width="1.375" style="4" customWidth="1"/>
    <col min="2" max="3" width="9" style="4"/>
    <col min="4" max="4" width="11.5" style="4" customWidth="1"/>
    <col min="5" max="5" width="5.625" style="4" customWidth="1"/>
    <col min="6" max="6" width="12.75" style="4" customWidth="1"/>
    <col min="7" max="7" width="9" style="4"/>
    <col min="8" max="8" width="24.625" style="4" customWidth="1"/>
    <col min="9" max="9" width="18.625" style="4" customWidth="1"/>
    <col min="10" max="16384" width="9" style="4"/>
  </cols>
  <sheetData>
    <row r="1" spans="1:9">
      <c r="A1" s="294"/>
      <c r="B1" s="295"/>
      <c r="C1" s="295"/>
      <c r="D1" s="295"/>
      <c r="E1" s="295"/>
      <c r="F1" s="295"/>
      <c r="G1" s="295"/>
      <c r="H1" s="296"/>
    </row>
    <row r="2" spans="1:9" ht="32.25" customHeight="1">
      <c r="A2" s="5"/>
      <c r="B2" s="601" t="s">
        <v>10</v>
      </c>
      <c r="C2" s="601"/>
      <c r="D2" s="601"/>
      <c r="E2" s="601"/>
      <c r="F2" s="601"/>
      <c r="G2" s="601"/>
      <c r="H2" s="602"/>
      <c r="I2" s="6"/>
    </row>
    <row r="3" spans="1:9" ht="32.25" customHeight="1">
      <c r="A3" s="5"/>
      <c r="B3" s="13"/>
      <c r="C3" s="603" t="s">
        <v>546</v>
      </c>
      <c r="D3" s="603"/>
      <c r="E3" s="586">
        <f>ข้อมูลเบื้องต้น!F5</f>
        <v>0</v>
      </c>
      <c r="F3" s="14"/>
      <c r="G3" s="14"/>
      <c r="H3" s="15"/>
      <c r="I3" s="6"/>
    </row>
    <row r="4" spans="1:9" ht="9" customHeight="1">
      <c r="A4" s="5"/>
      <c r="C4" s="16"/>
      <c r="D4" s="16"/>
      <c r="E4" s="16"/>
      <c r="F4" s="16"/>
      <c r="G4" s="16"/>
      <c r="H4" s="17"/>
    </row>
    <row r="5" spans="1:9" s="6" customFormat="1" ht="33.75" customHeight="1">
      <c r="A5" s="18"/>
      <c r="B5" s="19" t="s">
        <v>34</v>
      </c>
      <c r="H5" s="20"/>
    </row>
    <row r="6" spans="1:9" ht="22.5" customHeight="1">
      <c r="A6" s="5"/>
      <c r="B6" s="7"/>
      <c r="C6" s="21" t="s">
        <v>549</v>
      </c>
      <c r="D6" s="22"/>
      <c r="E6" s="22"/>
      <c r="F6" s="22"/>
      <c r="G6" s="7"/>
      <c r="H6" s="23"/>
      <c r="I6" s="7"/>
    </row>
    <row r="7" spans="1:9" ht="22.5" customHeight="1">
      <c r="A7" s="5"/>
      <c r="B7" s="7" t="s">
        <v>547</v>
      </c>
      <c r="C7" s="7"/>
      <c r="D7" s="7"/>
      <c r="E7" s="7"/>
      <c r="F7" s="7"/>
      <c r="G7" s="7"/>
      <c r="H7" s="23"/>
      <c r="I7" s="7"/>
    </row>
    <row r="8" spans="1:9">
      <c r="A8" s="5"/>
      <c r="H8" s="24"/>
    </row>
    <row r="9" spans="1:9" ht="21" customHeight="1">
      <c r="A9" s="5"/>
      <c r="B9" s="8"/>
      <c r="C9" s="8"/>
      <c r="D9" s="8"/>
      <c r="E9" s="8"/>
      <c r="F9" s="7" t="s">
        <v>619</v>
      </c>
      <c r="G9" s="8"/>
      <c r="H9" s="25"/>
      <c r="I9" s="8"/>
    </row>
    <row r="10" spans="1:9" ht="21" customHeight="1">
      <c r="A10" s="5"/>
      <c r="B10" s="8"/>
      <c r="C10" s="8"/>
      <c r="D10" s="8"/>
      <c r="E10" s="8"/>
      <c r="F10" s="7" t="s">
        <v>379</v>
      </c>
      <c r="G10" s="8"/>
      <c r="H10" s="25"/>
      <c r="I10" s="8"/>
    </row>
    <row r="11" spans="1:9" ht="21" customHeight="1">
      <c r="A11" s="5"/>
      <c r="B11" s="8"/>
      <c r="C11" s="8"/>
      <c r="D11" s="8"/>
      <c r="E11" s="8"/>
      <c r="F11" s="7" t="s">
        <v>12</v>
      </c>
      <c r="G11" s="8"/>
      <c r="H11" s="25"/>
      <c r="I11" s="8"/>
    </row>
    <row r="12" spans="1:9">
      <c r="A12" s="5"/>
      <c r="H12" s="24"/>
    </row>
    <row r="13" spans="1:9" s="16" customFormat="1" ht="34.5" customHeight="1">
      <c r="A13" s="26"/>
      <c r="B13" s="19" t="s">
        <v>35</v>
      </c>
      <c r="H13" s="17"/>
    </row>
    <row r="14" spans="1:9" ht="22.5" customHeight="1">
      <c r="A14" s="5"/>
      <c r="B14" s="7" t="s">
        <v>550</v>
      </c>
      <c r="C14" s="7"/>
      <c r="D14" s="22"/>
      <c r="E14" s="9"/>
      <c r="F14" s="7"/>
      <c r="G14" s="7"/>
      <c r="H14" s="27"/>
      <c r="I14" s="7"/>
    </row>
    <row r="15" spans="1:9" ht="26.25" customHeight="1">
      <c r="A15" s="5"/>
      <c r="B15" s="7" t="s">
        <v>548</v>
      </c>
      <c r="H15" s="24"/>
    </row>
    <row r="16" spans="1:9">
      <c r="A16" s="5"/>
      <c r="H16" s="24"/>
    </row>
    <row r="17" spans="1:9" ht="21">
      <c r="A17" s="5"/>
      <c r="B17" s="7" t="s">
        <v>620</v>
      </c>
      <c r="C17" s="7"/>
      <c r="D17" s="7"/>
      <c r="E17" s="7"/>
      <c r="F17" s="7" t="s">
        <v>621</v>
      </c>
      <c r="G17" s="7"/>
      <c r="H17" s="23"/>
    </row>
    <row r="18" spans="1:9" ht="21">
      <c r="A18" s="5"/>
      <c r="B18" s="7" t="s">
        <v>13</v>
      </c>
      <c r="C18" s="7"/>
      <c r="D18" s="7"/>
      <c r="E18" s="7"/>
      <c r="F18" s="7" t="s">
        <v>39</v>
      </c>
      <c r="G18" s="7"/>
      <c r="H18" s="23"/>
    </row>
    <row r="19" spans="1:9" ht="21">
      <c r="A19" s="5"/>
      <c r="B19" s="7" t="s">
        <v>551</v>
      </c>
      <c r="C19" s="7"/>
      <c r="D19" s="7"/>
      <c r="E19" s="7"/>
      <c r="F19" s="7" t="s">
        <v>552</v>
      </c>
      <c r="G19" s="7"/>
      <c r="H19" s="23"/>
    </row>
    <row r="20" spans="1:9" ht="21">
      <c r="A20" s="5"/>
      <c r="B20" s="7" t="s">
        <v>38</v>
      </c>
      <c r="C20" s="7"/>
      <c r="D20" s="7"/>
      <c r="E20" s="7"/>
      <c r="F20" s="7" t="s">
        <v>36</v>
      </c>
      <c r="G20" s="7"/>
      <c r="H20" s="23"/>
    </row>
    <row r="21" spans="1:9" ht="21">
      <c r="A21" s="5"/>
      <c r="B21" s="7" t="s">
        <v>14</v>
      </c>
      <c r="C21" s="7"/>
      <c r="D21" s="7"/>
      <c r="E21" s="7"/>
      <c r="F21" s="7" t="s">
        <v>37</v>
      </c>
      <c r="G21" s="7"/>
      <c r="H21" s="23"/>
    </row>
    <row r="22" spans="1:9">
      <c r="A22" s="5"/>
      <c r="H22" s="24"/>
    </row>
    <row r="23" spans="1:9">
      <c r="A23" s="5"/>
      <c r="H23" s="24"/>
    </row>
    <row r="24" spans="1:9" s="16" customFormat="1" ht="33.75" customHeight="1">
      <c r="A24" s="26"/>
      <c r="B24" s="19" t="s">
        <v>380</v>
      </c>
      <c r="H24" s="17"/>
    </row>
    <row r="25" spans="1:9" ht="22.5" customHeight="1">
      <c r="A25" s="5"/>
      <c r="B25" s="7" t="s">
        <v>553</v>
      </c>
      <c r="C25" s="7"/>
      <c r="D25" s="22"/>
      <c r="E25" s="22"/>
      <c r="F25" s="22"/>
      <c r="G25" s="7"/>
      <c r="H25" s="23"/>
      <c r="I25" s="7"/>
    </row>
    <row r="26" spans="1:9" ht="21">
      <c r="A26" s="5"/>
      <c r="B26" s="7" t="s">
        <v>554</v>
      </c>
      <c r="C26" s="7"/>
      <c r="D26" s="7"/>
      <c r="E26" s="7"/>
      <c r="F26" s="7"/>
      <c r="G26" s="7"/>
      <c r="H26" s="23"/>
      <c r="I26" s="7"/>
    </row>
    <row r="27" spans="1:9" ht="21">
      <c r="A27" s="5"/>
      <c r="B27" s="7" t="s">
        <v>387</v>
      </c>
      <c r="C27" s="7"/>
      <c r="D27" s="7"/>
      <c r="E27" s="7"/>
      <c r="F27" s="7"/>
      <c r="G27" s="7"/>
      <c r="H27" s="23"/>
      <c r="I27" s="7"/>
    </row>
    <row r="28" spans="1:9" ht="21">
      <c r="A28" s="5"/>
      <c r="B28" s="7"/>
      <c r="C28" s="7"/>
      <c r="D28" s="7"/>
      <c r="E28" s="7"/>
      <c r="F28" s="7" t="s">
        <v>619</v>
      </c>
      <c r="G28" s="7"/>
      <c r="H28" s="23"/>
      <c r="I28" s="7"/>
    </row>
    <row r="29" spans="1:9" ht="21">
      <c r="A29" s="5"/>
      <c r="B29" s="7"/>
      <c r="C29" s="7"/>
      <c r="D29" s="7"/>
      <c r="E29" s="7"/>
      <c r="F29" s="7" t="s">
        <v>11</v>
      </c>
      <c r="G29" s="7"/>
      <c r="H29" s="23"/>
      <c r="I29" s="7"/>
    </row>
    <row r="30" spans="1:9" ht="21">
      <c r="A30" s="5"/>
      <c r="B30" s="7"/>
      <c r="C30" s="7"/>
      <c r="D30" s="7"/>
      <c r="E30" s="7"/>
      <c r="F30" s="7" t="s">
        <v>839</v>
      </c>
      <c r="G30" s="232"/>
      <c r="H30" s="23"/>
      <c r="I30" s="7"/>
    </row>
    <row r="31" spans="1:9" ht="21">
      <c r="A31" s="5"/>
      <c r="B31" s="7"/>
      <c r="C31" s="7"/>
      <c r="D31" s="7"/>
      <c r="E31" s="7"/>
      <c r="F31" s="7" t="s">
        <v>12</v>
      </c>
      <c r="G31" s="7"/>
      <c r="H31" s="23"/>
      <c r="I31" s="7"/>
    </row>
    <row r="32" spans="1:9" ht="14.25" customHeight="1" thickBot="1">
      <c r="A32" s="28"/>
      <c r="B32" s="29"/>
      <c r="C32" s="29"/>
      <c r="D32" s="29"/>
      <c r="E32" s="29"/>
      <c r="F32" s="29"/>
      <c r="G32" s="29"/>
      <c r="H32" s="30"/>
      <c r="I32" s="7"/>
    </row>
    <row r="33" spans="2:9" ht="21">
      <c r="B33" s="7"/>
      <c r="C33" s="7"/>
      <c r="D33" s="7"/>
      <c r="E33" s="7"/>
      <c r="F33" s="7"/>
      <c r="G33" s="7"/>
      <c r="H33" s="7"/>
      <c r="I33" s="7"/>
    </row>
    <row r="34" spans="2:9" ht="21">
      <c r="B34" s="7"/>
      <c r="C34" s="7"/>
      <c r="D34" s="7"/>
      <c r="E34" s="7"/>
      <c r="F34" s="7"/>
      <c r="G34" s="7"/>
      <c r="H34" s="7"/>
      <c r="I34" s="7"/>
    </row>
    <row r="35" spans="2:9" ht="21">
      <c r="B35" s="7"/>
      <c r="C35" s="7"/>
      <c r="D35" s="7"/>
      <c r="E35" s="7"/>
      <c r="F35" s="7"/>
      <c r="G35" s="7"/>
      <c r="H35" s="7"/>
      <c r="I35" s="7"/>
    </row>
    <row r="36" spans="2:9" ht="21">
      <c r="B36" s="7"/>
      <c r="C36" s="7"/>
      <c r="D36" s="7"/>
      <c r="E36" s="7"/>
      <c r="F36" s="7"/>
      <c r="G36" s="7"/>
      <c r="H36" s="7"/>
      <c r="I36" s="7"/>
    </row>
    <row r="37" spans="2:9" ht="21">
      <c r="B37" s="7"/>
      <c r="C37" s="7"/>
      <c r="D37" s="7"/>
      <c r="E37" s="7"/>
      <c r="F37" s="7"/>
      <c r="G37" s="7"/>
      <c r="H37" s="7"/>
      <c r="I37" s="7"/>
    </row>
    <row r="38" spans="2:9" ht="21">
      <c r="B38" s="7"/>
      <c r="C38" s="7"/>
      <c r="D38" s="7"/>
      <c r="E38" s="7"/>
      <c r="F38" s="7"/>
      <c r="G38" s="7"/>
      <c r="H38" s="7"/>
      <c r="I38" s="7"/>
    </row>
  </sheetData>
  <mergeCells count="2">
    <mergeCell ref="B2:H2"/>
    <mergeCell ref="C3:D3"/>
  </mergeCells>
  <phoneticPr fontId="3" type="noConversion"/>
  <pageMargins left="0.78740157480314965" right="0.39370078740157483" top="0.78740157480314965" bottom="0.59055118110236227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tabColor theme="0" tint="-0.14999847407452621"/>
  </sheetPr>
  <dimension ref="A1:W13"/>
  <sheetViews>
    <sheetView showGridLines="0" view="pageBreakPreview" zoomScaleNormal="100" zoomScaleSheetLayoutView="100" workbookViewId="0">
      <selection activeCell="T12" sqref="T12"/>
    </sheetView>
  </sheetViews>
  <sheetFormatPr defaultRowHeight="21"/>
  <cols>
    <col min="1" max="2" width="13.375" style="41" customWidth="1"/>
    <col min="3" max="4" width="13.5" style="41" customWidth="1"/>
    <col min="5" max="5" width="7.375" style="41" customWidth="1"/>
    <col min="6" max="6" width="10" style="41" customWidth="1"/>
    <col min="7" max="7" width="10.375" style="41" customWidth="1"/>
    <col min="8" max="13" width="0" style="41" hidden="1" customWidth="1"/>
    <col min="14" max="14" width="10.875" style="41" hidden="1" customWidth="1"/>
    <col min="15" max="19" width="9" style="291"/>
    <col min="20" max="20" width="12.5" style="291" customWidth="1"/>
    <col min="21" max="21" width="10.875" style="41" customWidth="1"/>
    <col min="22" max="22" width="10.875" style="41" bestFit="1" customWidth="1"/>
    <col min="23" max="23" width="10.75" style="41" customWidth="1"/>
    <col min="24" max="24" width="10.625" style="41" customWidth="1"/>
    <col min="25" max="25" width="9" style="41"/>
    <col min="26" max="26" width="10" style="41" customWidth="1"/>
    <col min="27" max="16384" width="9" style="41"/>
  </cols>
  <sheetData>
    <row r="1" spans="1:23">
      <c r="A1" s="94" t="s">
        <v>925</v>
      </c>
    </row>
    <row r="2" spans="1:23" ht="12" customHeight="1"/>
    <row r="3" spans="1:23" s="130" customFormat="1">
      <c r="A3" s="653" t="s">
        <v>926</v>
      </c>
      <c r="B3" s="653"/>
      <c r="C3" s="653"/>
      <c r="D3" s="653"/>
      <c r="E3" s="653"/>
      <c r="F3" s="653"/>
      <c r="G3" s="653"/>
      <c r="O3" s="396"/>
      <c r="P3" s="396"/>
      <c r="Q3" s="396"/>
      <c r="R3" s="396"/>
      <c r="S3" s="396"/>
      <c r="T3" s="396"/>
    </row>
    <row r="4" spans="1:23" ht="12.75" customHeight="1"/>
    <row r="5" spans="1:23">
      <c r="A5" s="766" t="s">
        <v>147</v>
      </c>
      <c r="B5" s="767" t="s">
        <v>518</v>
      </c>
      <c r="C5" s="766" t="s">
        <v>276</v>
      </c>
      <c r="D5" s="766"/>
      <c r="E5" s="766"/>
      <c r="F5" s="766" t="s">
        <v>515</v>
      </c>
      <c r="G5" s="766"/>
    </row>
    <row r="6" spans="1:23">
      <c r="A6" s="766"/>
      <c r="B6" s="768"/>
      <c r="C6" s="399" t="s">
        <v>159</v>
      </c>
      <c r="D6" s="214" t="s">
        <v>160</v>
      </c>
      <c r="E6" s="214" t="s">
        <v>150</v>
      </c>
      <c r="F6" s="214" t="s">
        <v>516</v>
      </c>
      <c r="G6" s="399" t="s">
        <v>517</v>
      </c>
      <c r="M6" s="407"/>
      <c r="N6" s="407" t="s">
        <v>662</v>
      </c>
    </row>
    <row r="7" spans="1:23">
      <c r="A7" s="300" t="s">
        <v>801</v>
      </c>
      <c r="B7" s="408"/>
      <c r="C7" s="408"/>
      <c r="D7" s="217"/>
      <c r="E7" s="577" t="e">
        <f>D7/D13*100</f>
        <v>#DIV/0!</v>
      </c>
      <c r="F7" s="584"/>
      <c r="G7" s="265"/>
      <c r="M7" s="407" t="s">
        <v>154</v>
      </c>
      <c r="N7" s="407">
        <f>'สัดส่วนไฟฟ้า 66'!B11*3.6</f>
        <v>0</v>
      </c>
      <c r="T7" s="291" t="s">
        <v>867</v>
      </c>
    </row>
    <row r="8" spans="1:23">
      <c r="A8" s="300" t="s">
        <v>828</v>
      </c>
      <c r="B8" s="408"/>
      <c r="C8" s="408"/>
      <c r="D8" s="217"/>
      <c r="E8" s="577" t="e">
        <f>D8/D13*100</f>
        <v>#DIV/0!</v>
      </c>
      <c r="F8" s="218"/>
      <c r="G8" s="265"/>
      <c r="M8" s="407" t="s">
        <v>155</v>
      </c>
      <c r="N8" s="409">
        <f>D13</f>
        <v>0</v>
      </c>
      <c r="S8" s="291" t="s">
        <v>154</v>
      </c>
      <c r="T8" s="410">
        <f>'ไฟฟ้าปี 66'!F20*3.6</f>
        <v>0</v>
      </c>
      <c r="W8" s="411"/>
    </row>
    <row r="9" spans="1:23">
      <c r="A9" s="300"/>
      <c r="B9" s="408"/>
      <c r="C9" s="408"/>
      <c r="D9" s="217"/>
      <c r="E9" s="577"/>
      <c r="F9" s="219"/>
      <c r="G9" s="265"/>
      <c r="M9" s="407"/>
      <c r="N9" s="407"/>
      <c r="S9" s="291" t="s">
        <v>155</v>
      </c>
      <c r="T9" s="412">
        <f>D13</f>
        <v>0</v>
      </c>
      <c r="V9" s="411"/>
    </row>
    <row r="10" spans="1:23">
      <c r="A10" s="413"/>
      <c r="B10" s="413"/>
      <c r="C10" s="413"/>
      <c r="D10" s="220"/>
      <c r="E10" s="578"/>
      <c r="F10" s="220"/>
      <c r="G10" s="265"/>
      <c r="M10" s="407"/>
      <c r="N10" s="407" t="s">
        <v>529</v>
      </c>
    </row>
    <row r="11" spans="1:23">
      <c r="A11" s="413"/>
      <c r="B11" s="413"/>
      <c r="C11" s="413"/>
      <c r="D11" s="220"/>
      <c r="E11" s="578"/>
      <c r="F11" s="220"/>
      <c r="G11" s="265"/>
      <c r="M11" s="407" t="s">
        <v>154</v>
      </c>
      <c r="N11" s="407" t="e">
        <f>'สัดส่วนไฟฟ้า 66'!#REF!*3.6</f>
        <v>#REF!</v>
      </c>
      <c r="T11" s="291" t="s">
        <v>891</v>
      </c>
    </row>
    <row r="12" spans="1:23">
      <c r="A12" s="413"/>
      <c r="B12" s="413"/>
      <c r="C12" s="413"/>
      <c r="D12" s="220"/>
      <c r="E12" s="578"/>
      <c r="F12" s="220"/>
      <c r="G12" s="265"/>
      <c r="M12" s="407" t="s">
        <v>155</v>
      </c>
      <c r="N12" s="409" t="e">
        <f>#REF!</f>
        <v>#REF!</v>
      </c>
      <c r="S12" s="291" t="s">
        <v>154</v>
      </c>
      <c r="T12" s="410">
        <f>'6.3.2) ไฟฟ้าปี 67'!F20*3.6</f>
        <v>0</v>
      </c>
      <c r="W12" s="411"/>
    </row>
    <row r="13" spans="1:23">
      <c r="A13" s="414" t="s">
        <v>101</v>
      </c>
      <c r="B13" s="415"/>
      <c r="C13" s="416"/>
      <c r="D13" s="275">
        <f>'เชื้อเพลิง 66'!Q24</f>
        <v>0</v>
      </c>
      <c r="E13" s="229" t="e">
        <f>SUM(E7:E12)</f>
        <v>#DIV/0!</v>
      </c>
      <c r="F13" s="229"/>
      <c r="G13" s="265"/>
      <c r="S13" s="291" t="s">
        <v>155</v>
      </c>
      <c r="T13" s="412">
        <f>'6.3.6) สัดส่วนเชื้อเพลิง 67'!D13</f>
        <v>0</v>
      </c>
      <c r="V13" s="411"/>
    </row>
  </sheetData>
  <mergeCells count="5">
    <mergeCell ref="A3:G3"/>
    <mergeCell ref="C5:E5"/>
    <mergeCell ref="A5:A6"/>
    <mergeCell ref="B5:B6"/>
    <mergeCell ref="F5:G5"/>
  </mergeCells>
  <phoneticPr fontId="3" type="noConversion"/>
  <pageMargins left="0.78740157480314965" right="0.59055118110236227" top="0.78740157480314965" bottom="0.59055118110236227" header="0.31496062992125984" footer="0.31496062992125984"/>
  <pageSetup paperSize="9" scale="99" firstPageNumber="16" orientation="portrait" r:id="rId1"/>
  <headerFooter>
    <oddFooter>&amp;C18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J25"/>
  <sheetViews>
    <sheetView showGridLines="0" view="pageBreakPreview" zoomScaleNormal="100" zoomScaleSheetLayoutView="100" workbookViewId="0">
      <selection activeCell="O16" sqref="O16"/>
    </sheetView>
  </sheetViews>
  <sheetFormatPr defaultRowHeight="21"/>
  <cols>
    <col min="1" max="1" width="8.25" style="41" customWidth="1"/>
    <col min="2" max="2" width="11.625" style="41" customWidth="1"/>
    <col min="3" max="3" width="7.375" style="41" customWidth="1"/>
    <col min="4" max="4" width="6.125" style="41" customWidth="1"/>
    <col min="5" max="5" width="14.375" style="41" customWidth="1"/>
    <col min="6" max="6" width="8.125" style="41" customWidth="1"/>
    <col min="7" max="7" width="4.5" style="41" customWidth="1"/>
    <col min="8" max="8" width="6.625" style="41" customWidth="1"/>
    <col min="9" max="9" width="4.625" style="41" customWidth="1"/>
    <col min="10" max="16384" width="9" style="41"/>
  </cols>
  <sheetData>
    <row r="1" spans="1:10">
      <c r="A1" s="94" t="s">
        <v>367</v>
      </c>
    </row>
    <row r="2" spans="1:10">
      <c r="A2" s="94" t="s">
        <v>385</v>
      </c>
      <c r="B2" s="105" t="s">
        <v>829</v>
      </c>
    </row>
    <row r="3" spans="1:10" ht="11.25" customHeight="1"/>
    <row r="4" spans="1:10">
      <c r="A4" s="779" t="s">
        <v>924</v>
      </c>
      <c r="B4" s="779"/>
      <c r="C4" s="779"/>
      <c r="D4" s="779"/>
      <c r="E4" s="779"/>
      <c r="F4" s="779"/>
      <c r="G4" s="779"/>
      <c r="H4" s="779"/>
      <c r="I4" s="779"/>
    </row>
    <row r="5" spans="1:10" ht="12" customHeight="1"/>
    <row r="6" spans="1:10" ht="27.75" customHeight="1">
      <c r="A6" s="775" t="s">
        <v>53</v>
      </c>
      <c r="B6" s="775" t="s">
        <v>370</v>
      </c>
      <c r="C6" s="776" t="s">
        <v>153</v>
      </c>
      <c r="D6" s="776"/>
      <c r="E6" s="776"/>
      <c r="F6" s="783" t="s">
        <v>156</v>
      </c>
      <c r="G6" s="784"/>
      <c r="H6" s="784"/>
      <c r="I6" s="784"/>
      <c r="J6" s="785"/>
    </row>
    <row r="7" spans="1:10">
      <c r="A7" s="775"/>
      <c r="B7" s="775"/>
      <c r="C7" s="777" t="s">
        <v>154</v>
      </c>
      <c r="D7" s="777"/>
      <c r="E7" s="106" t="s">
        <v>155</v>
      </c>
      <c r="F7" s="780" t="s">
        <v>369</v>
      </c>
      <c r="G7" s="781"/>
      <c r="H7" s="781"/>
      <c r="I7" s="781"/>
      <c r="J7" s="782"/>
    </row>
    <row r="8" spans="1:10">
      <c r="A8" s="775"/>
      <c r="B8" s="775"/>
      <c r="C8" s="778" t="s">
        <v>111</v>
      </c>
      <c r="D8" s="778"/>
      <c r="E8" s="107" t="s">
        <v>126</v>
      </c>
      <c r="F8" s="780"/>
      <c r="G8" s="781"/>
      <c r="H8" s="781"/>
      <c r="I8" s="781"/>
      <c r="J8" s="782"/>
    </row>
    <row r="9" spans="1:10" ht="20.25" customHeight="1">
      <c r="A9" s="325">
        <v>243254</v>
      </c>
      <c r="B9" s="479">
        <f>ข้อมูลการใช้อาคารรายเดือน_66!E9</f>
        <v>0</v>
      </c>
      <c r="C9" s="769">
        <f>'ไฟฟ้าปี 66'!F8</f>
        <v>0</v>
      </c>
      <c r="D9" s="770"/>
      <c r="E9" s="480">
        <f>'เชื้อเพลิง 66'!V6</f>
        <v>0</v>
      </c>
      <c r="F9" s="772" t="e">
        <f>((3.6*C9)+E9)/B9</f>
        <v>#DIV/0!</v>
      </c>
      <c r="G9" s="773"/>
      <c r="H9" s="773"/>
      <c r="I9" s="773"/>
      <c r="J9" s="774"/>
    </row>
    <row r="10" spans="1:10" ht="20.25" customHeight="1">
      <c r="A10" s="325">
        <v>243285</v>
      </c>
      <c r="B10" s="479">
        <f>ข้อมูลการใช้อาคารรายเดือน_66!E10</f>
        <v>0</v>
      </c>
      <c r="C10" s="769">
        <f>'ไฟฟ้าปี 66'!F9</f>
        <v>0</v>
      </c>
      <c r="D10" s="770"/>
      <c r="E10" s="480">
        <f>'เชื้อเพลิง 66'!W6</f>
        <v>0</v>
      </c>
      <c r="F10" s="772" t="e">
        <f>((3.6*C10)+E10)/B10</f>
        <v>#DIV/0!</v>
      </c>
      <c r="G10" s="773"/>
      <c r="H10" s="773"/>
      <c r="I10" s="773"/>
      <c r="J10" s="774"/>
    </row>
    <row r="11" spans="1:10" ht="20.25" customHeight="1">
      <c r="A11" s="325">
        <v>243313</v>
      </c>
      <c r="B11" s="479">
        <f>ข้อมูลการใช้อาคารรายเดือน_66!E11</f>
        <v>0</v>
      </c>
      <c r="C11" s="769">
        <f>'ไฟฟ้าปี 66'!F10</f>
        <v>0</v>
      </c>
      <c r="D11" s="770"/>
      <c r="E11" s="480">
        <f>'เชื้อเพลิง 66'!X6</f>
        <v>0</v>
      </c>
      <c r="F11" s="772" t="e">
        <f t="shared" ref="F11:F21" si="0">((3.6*C11)+E11)/B11</f>
        <v>#DIV/0!</v>
      </c>
      <c r="G11" s="773"/>
      <c r="H11" s="773"/>
      <c r="I11" s="773"/>
      <c r="J11" s="774"/>
    </row>
    <row r="12" spans="1:10" ht="20.25" customHeight="1">
      <c r="A12" s="325">
        <v>243344</v>
      </c>
      <c r="B12" s="479">
        <f>ข้อมูลการใช้อาคารรายเดือน_66!E12</f>
        <v>0</v>
      </c>
      <c r="C12" s="769">
        <f>'ไฟฟ้าปี 66'!F11</f>
        <v>0</v>
      </c>
      <c r="D12" s="770"/>
      <c r="E12" s="480">
        <f>'เชื้อเพลิง 66'!Y6</f>
        <v>0</v>
      </c>
      <c r="F12" s="772" t="e">
        <f t="shared" si="0"/>
        <v>#DIV/0!</v>
      </c>
      <c r="G12" s="773"/>
      <c r="H12" s="773"/>
      <c r="I12" s="773"/>
      <c r="J12" s="774"/>
    </row>
    <row r="13" spans="1:10" ht="20.25" customHeight="1">
      <c r="A13" s="325">
        <v>243374</v>
      </c>
      <c r="B13" s="479">
        <f>ข้อมูลการใช้อาคารรายเดือน_66!E13</f>
        <v>0</v>
      </c>
      <c r="C13" s="769">
        <f>'ไฟฟ้าปี 66'!F12</f>
        <v>0</v>
      </c>
      <c r="D13" s="770"/>
      <c r="E13" s="480">
        <f>'เชื้อเพลิง 66'!Z6</f>
        <v>0</v>
      </c>
      <c r="F13" s="772" t="e">
        <f t="shared" si="0"/>
        <v>#DIV/0!</v>
      </c>
      <c r="G13" s="773"/>
      <c r="H13" s="773"/>
      <c r="I13" s="773"/>
      <c r="J13" s="774"/>
    </row>
    <row r="14" spans="1:10" ht="20.25" customHeight="1">
      <c r="A14" s="325">
        <v>243405</v>
      </c>
      <c r="B14" s="479">
        <f>ข้อมูลการใช้อาคารรายเดือน_66!E14</f>
        <v>0</v>
      </c>
      <c r="C14" s="769">
        <f>'ไฟฟ้าปี 66'!F13</f>
        <v>0</v>
      </c>
      <c r="D14" s="770"/>
      <c r="E14" s="480">
        <f>'เชื้อเพลิง 66'!AA6</f>
        <v>0</v>
      </c>
      <c r="F14" s="772" t="e">
        <f t="shared" si="0"/>
        <v>#DIV/0!</v>
      </c>
      <c r="G14" s="773"/>
      <c r="H14" s="773"/>
      <c r="I14" s="773"/>
      <c r="J14" s="774"/>
    </row>
    <row r="15" spans="1:10" ht="20.25" customHeight="1">
      <c r="A15" s="325">
        <v>243435</v>
      </c>
      <c r="B15" s="479">
        <f>ข้อมูลการใช้อาคารรายเดือน_66!E15</f>
        <v>0</v>
      </c>
      <c r="C15" s="769">
        <f>'ไฟฟ้าปี 66'!F14</f>
        <v>0</v>
      </c>
      <c r="D15" s="770"/>
      <c r="E15" s="480">
        <f>'เชื้อเพลิง 66'!AB6</f>
        <v>0</v>
      </c>
      <c r="F15" s="772" t="e">
        <f t="shared" si="0"/>
        <v>#DIV/0!</v>
      </c>
      <c r="G15" s="773"/>
      <c r="H15" s="773"/>
      <c r="I15" s="773"/>
      <c r="J15" s="774"/>
    </row>
    <row r="16" spans="1:10" ht="20.25" customHeight="1">
      <c r="A16" s="325">
        <v>243466</v>
      </c>
      <c r="B16" s="479">
        <f>ข้อมูลการใช้อาคารรายเดือน_66!E16</f>
        <v>0</v>
      </c>
      <c r="C16" s="769">
        <f>'ไฟฟ้าปี 66'!F15</f>
        <v>0</v>
      </c>
      <c r="D16" s="770"/>
      <c r="E16" s="480">
        <f>'เชื้อเพลิง 66'!AC6</f>
        <v>0</v>
      </c>
      <c r="F16" s="772" t="e">
        <f t="shared" si="0"/>
        <v>#DIV/0!</v>
      </c>
      <c r="G16" s="773"/>
      <c r="H16" s="773"/>
      <c r="I16" s="773"/>
      <c r="J16" s="774"/>
    </row>
    <row r="17" spans="1:10" ht="20.25" customHeight="1">
      <c r="A17" s="325">
        <v>243497</v>
      </c>
      <c r="B17" s="479">
        <f>ข้อมูลการใช้อาคารรายเดือน_66!E17</f>
        <v>0</v>
      </c>
      <c r="C17" s="769">
        <f>'ไฟฟ้าปี 66'!F16</f>
        <v>0</v>
      </c>
      <c r="D17" s="770"/>
      <c r="E17" s="480">
        <f>'เชื้อเพลิง 66'!AD6</f>
        <v>0</v>
      </c>
      <c r="F17" s="772" t="e">
        <f t="shared" si="0"/>
        <v>#DIV/0!</v>
      </c>
      <c r="G17" s="773"/>
      <c r="H17" s="773"/>
      <c r="I17" s="773"/>
      <c r="J17" s="774"/>
    </row>
    <row r="18" spans="1:10" ht="20.25" customHeight="1">
      <c r="A18" s="325">
        <v>243527</v>
      </c>
      <c r="B18" s="479">
        <f>ข้อมูลการใช้อาคารรายเดือน_66!E18</f>
        <v>0</v>
      </c>
      <c r="C18" s="769">
        <f>'ไฟฟ้าปี 66'!F17</f>
        <v>0</v>
      </c>
      <c r="D18" s="770"/>
      <c r="E18" s="480">
        <f>'เชื้อเพลิง 66'!AE6</f>
        <v>0</v>
      </c>
      <c r="F18" s="772" t="e">
        <f t="shared" si="0"/>
        <v>#DIV/0!</v>
      </c>
      <c r="G18" s="773"/>
      <c r="H18" s="773"/>
      <c r="I18" s="773"/>
      <c r="J18" s="774"/>
    </row>
    <row r="19" spans="1:10" ht="20.25" customHeight="1">
      <c r="A19" s="325">
        <v>243558</v>
      </c>
      <c r="B19" s="479">
        <f>ข้อมูลการใช้อาคารรายเดือน_66!E19</f>
        <v>0</v>
      </c>
      <c r="C19" s="769">
        <f>'ไฟฟ้าปี 66'!F18</f>
        <v>0</v>
      </c>
      <c r="D19" s="770"/>
      <c r="E19" s="480">
        <f>'เชื้อเพลิง 66'!AF6</f>
        <v>0</v>
      </c>
      <c r="F19" s="772" t="e">
        <f t="shared" si="0"/>
        <v>#DIV/0!</v>
      </c>
      <c r="G19" s="773"/>
      <c r="H19" s="773"/>
      <c r="I19" s="773"/>
      <c r="J19" s="774"/>
    </row>
    <row r="20" spans="1:10" ht="20.25" customHeight="1">
      <c r="A20" s="325">
        <v>243588</v>
      </c>
      <c r="B20" s="479">
        <f>ข้อมูลการใช้อาคารรายเดือน_66!E20</f>
        <v>0</v>
      </c>
      <c r="C20" s="769">
        <f>'ไฟฟ้าปี 66'!F19</f>
        <v>0</v>
      </c>
      <c r="D20" s="770"/>
      <c r="E20" s="480">
        <f>'เชื้อเพลิง 66'!AG6</f>
        <v>0</v>
      </c>
      <c r="F20" s="772" t="e">
        <f t="shared" si="0"/>
        <v>#DIV/0!</v>
      </c>
      <c r="G20" s="773"/>
      <c r="H20" s="773"/>
      <c r="I20" s="773"/>
      <c r="J20" s="774"/>
    </row>
    <row r="21" spans="1:10" ht="20.25" customHeight="1">
      <c r="A21" s="299" t="s">
        <v>101</v>
      </c>
      <c r="B21" s="479">
        <f>SUM(B9:B20)</f>
        <v>0</v>
      </c>
      <c r="C21" s="771">
        <f>SUM(C9:D20)</f>
        <v>0</v>
      </c>
      <c r="D21" s="771"/>
      <c r="E21" s="479">
        <f>SUM(E9:E20)</f>
        <v>0</v>
      </c>
      <c r="F21" s="772" t="e">
        <f t="shared" si="0"/>
        <v>#DIV/0!</v>
      </c>
      <c r="G21" s="773"/>
      <c r="H21" s="773"/>
      <c r="I21" s="773"/>
      <c r="J21" s="774"/>
    </row>
    <row r="22" spans="1:10" ht="20.25" customHeight="1">
      <c r="A22" s="299" t="s">
        <v>113</v>
      </c>
      <c r="B22" s="479">
        <f>AVERAGE(B9:B20)</f>
        <v>0</v>
      </c>
      <c r="C22" s="771">
        <f>AVERAGE(C9:D20)</f>
        <v>0</v>
      </c>
      <c r="D22" s="771"/>
      <c r="E22" s="479">
        <f>AVERAGE(E9:E20)</f>
        <v>0</v>
      </c>
      <c r="F22" s="772" t="e">
        <f>((3.6*C22)+E22)/B22</f>
        <v>#DIV/0!</v>
      </c>
      <c r="G22" s="773"/>
      <c r="H22" s="773"/>
      <c r="I22" s="773"/>
      <c r="J22" s="774"/>
    </row>
    <row r="23" spans="1:10" ht="18" customHeight="1"/>
    <row r="24" spans="1:10" s="221" customFormat="1" ht="15.75">
      <c r="A24" s="237" t="s">
        <v>157</v>
      </c>
      <c r="B24" s="266" t="s">
        <v>534</v>
      </c>
    </row>
    <row r="25" spans="1:10" s="221" customFormat="1" ht="18" customHeight="1">
      <c r="F25" s="326" t="s">
        <v>368</v>
      </c>
      <c r="G25" s="326"/>
      <c r="H25" s="326"/>
      <c r="I25" s="326"/>
    </row>
  </sheetData>
  <mergeCells count="36">
    <mergeCell ref="A4:I4"/>
    <mergeCell ref="F7:J8"/>
    <mergeCell ref="F6:J6"/>
    <mergeCell ref="F22:J22"/>
    <mergeCell ref="F21:J21"/>
    <mergeCell ref="F20:J20"/>
    <mergeCell ref="F19:J19"/>
    <mergeCell ref="F18:J18"/>
    <mergeCell ref="F17:J17"/>
    <mergeCell ref="F15:J15"/>
    <mergeCell ref="F14:J14"/>
    <mergeCell ref="F13:J13"/>
    <mergeCell ref="F12:J12"/>
    <mergeCell ref="F11:J11"/>
    <mergeCell ref="F16:J16"/>
    <mergeCell ref="F9:J9"/>
    <mergeCell ref="A6:A8"/>
    <mergeCell ref="B6:B8"/>
    <mergeCell ref="C6:E6"/>
    <mergeCell ref="C7:D7"/>
    <mergeCell ref="C8:D8"/>
    <mergeCell ref="C9:D9"/>
    <mergeCell ref="C22:D22"/>
    <mergeCell ref="C17:D17"/>
    <mergeCell ref="C18:D18"/>
    <mergeCell ref="C19:D19"/>
    <mergeCell ref="F10:J10"/>
    <mergeCell ref="C13:D13"/>
    <mergeCell ref="C10:D10"/>
    <mergeCell ref="C11:D11"/>
    <mergeCell ref="C12:D12"/>
    <mergeCell ref="C14:D14"/>
    <mergeCell ref="C15:D15"/>
    <mergeCell ref="C20:D20"/>
    <mergeCell ref="C16:D16"/>
    <mergeCell ref="C21:D21"/>
  </mergeCells>
  <phoneticPr fontId="3" type="noConversion"/>
  <pageMargins left="0.78740157480314965" right="0.39370078740157483" top="0.78740157480314965" bottom="0.59055118110236227" header="0.31496062992125984" footer="0.31496062992125984"/>
  <pageSetup paperSize="9" firstPageNumber="18" orientation="portrait" r:id="rId1"/>
  <headerFooter>
    <oddFooter>&amp;C 19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53">
    <tabColor theme="0" tint="-0.249977111117893"/>
  </sheetPr>
  <dimension ref="A1:O26"/>
  <sheetViews>
    <sheetView showGridLines="0" showWhiteSpace="0" view="pageBreakPreview" zoomScaleNormal="100" zoomScaleSheetLayoutView="100" zoomScalePageLayoutView="75" workbookViewId="0">
      <selection activeCell="O15" sqref="O15"/>
    </sheetView>
  </sheetViews>
  <sheetFormatPr defaultRowHeight="21"/>
  <cols>
    <col min="1" max="1" width="8.25" style="41" customWidth="1"/>
    <col min="2" max="2" width="12.25" style="41" customWidth="1"/>
    <col min="3" max="3" width="7.375" style="41" customWidth="1"/>
    <col min="4" max="4" width="6.375" style="41" customWidth="1"/>
    <col min="5" max="5" width="14.375" style="41" customWidth="1"/>
    <col min="6" max="6" width="9.375" style="41" customWidth="1"/>
    <col min="7" max="7" width="4.375" style="41" customWidth="1"/>
    <col min="8" max="8" width="4.625" style="41" customWidth="1"/>
    <col min="9" max="9" width="3.5" style="41" customWidth="1"/>
    <col min="10" max="16384" width="9" style="41"/>
  </cols>
  <sheetData>
    <row r="1" spans="1:15">
      <c r="A1" s="94" t="s">
        <v>569</v>
      </c>
      <c r="B1" s="94"/>
    </row>
    <row r="2" spans="1:15" ht="14.25" customHeight="1">
      <c r="A2" s="94"/>
      <c r="B2" s="94"/>
    </row>
    <row r="3" spans="1:15">
      <c r="B3" s="94"/>
      <c r="C3" s="94" t="s">
        <v>923</v>
      </c>
      <c r="D3" s="94"/>
      <c r="E3" s="94"/>
      <c r="F3" s="94"/>
      <c r="G3" s="94"/>
      <c r="H3" s="94"/>
      <c r="I3" s="94"/>
    </row>
    <row r="4" spans="1:15" ht="8.25" customHeight="1">
      <c r="A4" s="40"/>
      <c r="B4" s="40"/>
      <c r="C4" s="40"/>
      <c r="D4" s="40"/>
      <c r="E4" s="40"/>
      <c r="F4" s="40"/>
      <c r="G4" s="40"/>
      <c r="H4" s="40"/>
      <c r="I4" s="40"/>
    </row>
    <row r="5" spans="1:15" ht="27.75" customHeight="1">
      <c r="A5" s="775" t="s">
        <v>53</v>
      </c>
      <c r="B5" s="775" t="s">
        <v>371</v>
      </c>
      <c r="C5" s="776" t="s">
        <v>153</v>
      </c>
      <c r="D5" s="776"/>
      <c r="E5" s="776"/>
      <c r="F5" s="783" t="s">
        <v>156</v>
      </c>
      <c r="G5" s="784"/>
      <c r="H5" s="784"/>
      <c r="I5" s="784"/>
      <c r="J5" s="785"/>
    </row>
    <row r="6" spans="1:15">
      <c r="A6" s="775"/>
      <c r="B6" s="775"/>
      <c r="C6" s="777" t="s">
        <v>154</v>
      </c>
      <c r="D6" s="777"/>
      <c r="E6" s="106" t="s">
        <v>155</v>
      </c>
      <c r="F6" s="780" t="s">
        <v>527</v>
      </c>
      <c r="G6" s="781"/>
      <c r="H6" s="781"/>
      <c r="I6" s="781"/>
      <c r="J6" s="782"/>
    </row>
    <row r="7" spans="1:15">
      <c r="A7" s="775"/>
      <c r="B7" s="775"/>
      <c r="C7" s="778" t="s">
        <v>111</v>
      </c>
      <c r="D7" s="778"/>
      <c r="E7" s="107" t="s">
        <v>126</v>
      </c>
      <c r="F7" s="780"/>
      <c r="G7" s="781"/>
      <c r="H7" s="781"/>
      <c r="I7" s="781"/>
      <c r="J7" s="782"/>
    </row>
    <row r="8" spans="1:15" ht="20.25" customHeight="1">
      <c r="A8" s="325">
        <v>243254</v>
      </c>
      <c r="B8" s="479">
        <f>ข้อมูลการใช้อาคารรายเดือน_66!H9</f>
        <v>0</v>
      </c>
      <c r="C8" s="769"/>
      <c r="D8" s="770"/>
      <c r="E8" s="480">
        <f>'เชื้อเพลิง 66'!V6</f>
        <v>0</v>
      </c>
      <c r="F8" s="772" t="e">
        <f>((3.6*C8)+E8)/B8</f>
        <v>#DIV/0!</v>
      </c>
      <c r="G8" s="773"/>
      <c r="H8" s="773"/>
      <c r="I8" s="773"/>
      <c r="J8" s="774"/>
      <c r="O8" s="41" t="s">
        <v>862</v>
      </c>
    </row>
    <row r="9" spans="1:15" ht="20.25" customHeight="1">
      <c r="A9" s="325">
        <v>243285</v>
      </c>
      <c r="B9" s="479">
        <f>ข้อมูลการใช้อาคารรายเดือน_66!H10</f>
        <v>0</v>
      </c>
      <c r="C9" s="769"/>
      <c r="D9" s="770"/>
      <c r="E9" s="480">
        <f>'เชื้อเพลิง 66'!W6</f>
        <v>0</v>
      </c>
      <c r="F9" s="772" t="e">
        <f>((3.6*C9)+E9)/B9</f>
        <v>#DIV/0!</v>
      </c>
      <c r="G9" s="773"/>
      <c r="H9" s="773"/>
      <c r="I9" s="773"/>
      <c r="J9" s="774"/>
    </row>
    <row r="10" spans="1:15" ht="20.25" customHeight="1">
      <c r="A10" s="325">
        <v>243313</v>
      </c>
      <c r="B10" s="479">
        <f>ข้อมูลการใช้อาคารรายเดือน_66!H11</f>
        <v>0</v>
      </c>
      <c r="C10" s="769"/>
      <c r="D10" s="770"/>
      <c r="E10" s="480">
        <f>'เชื้อเพลิง 66'!X6</f>
        <v>0</v>
      </c>
      <c r="F10" s="772" t="e">
        <f t="shared" ref="F10:F20" si="0">((3.6*C10)+E10)/B10</f>
        <v>#DIV/0!</v>
      </c>
      <c r="G10" s="773"/>
      <c r="H10" s="773"/>
      <c r="I10" s="773"/>
      <c r="J10" s="774"/>
    </row>
    <row r="11" spans="1:15" ht="20.25" customHeight="1">
      <c r="A11" s="325">
        <v>243344</v>
      </c>
      <c r="B11" s="479">
        <f>ข้อมูลการใช้อาคารรายเดือน_66!H12</f>
        <v>0</v>
      </c>
      <c r="C11" s="769"/>
      <c r="D11" s="770"/>
      <c r="E11" s="480">
        <f>'เชื้อเพลิง 66'!Y6</f>
        <v>0</v>
      </c>
      <c r="F11" s="772" t="e">
        <f t="shared" si="0"/>
        <v>#DIV/0!</v>
      </c>
      <c r="G11" s="773"/>
      <c r="H11" s="773"/>
      <c r="I11" s="773"/>
      <c r="J11" s="774"/>
    </row>
    <row r="12" spans="1:15" ht="20.25" customHeight="1">
      <c r="A12" s="325">
        <v>243374</v>
      </c>
      <c r="B12" s="479">
        <f>ข้อมูลการใช้อาคารรายเดือน_66!H13</f>
        <v>0</v>
      </c>
      <c r="C12" s="769"/>
      <c r="D12" s="770"/>
      <c r="E12" s="480">
        <f>'เชื้อเพลิง 66'!Z6</f>
        <v>0</v>
      </c>
      <c r="F12" s="772" t="e">
        <f t="shared" si="0"/>
        <v>#DIV/0!</v>
      </c>
      <c r="G12" s="773"/>
      <c r="H12" s="773"/>
      <c r="I12" s="773"/>
      <c r="J12" s="774"/>
    </row>
    <row r="13" spans="1:15" ht="20.25" customHeight="1">
      <c r="A13" s="325">
        <v>243405</v>
      </c>
      <c r="B13" s="479">
        <f>ข้อมูลการใช้อาคารรายเดือน_66!H14</f>
        <v>0</v>
      </c>
      <c r="C13" s="769"/>
      <c r="D13" s="770"/>
      <c r="E13" s="480">
        <f>'เชื้อเพลิง 66'!AA6</f>
        <v>0</v>
      </c>
      <c r="F13" s="772" t="e">
        <f t="shared" si="0"/>
        <v>#DIV/0!</v>
      </c>
      <c r="G13" s="773"/>
      <c r="H13" s="773"/>
      <c r="I13" s="773"/>
      <c r="J13" s="774"/>
    </row>
    <row r="14" spans="1:15" ht="20.25" customHeight="1">
      <c r="A14" s="325">
        <v>243435</v>
      </c>
      <c r="B14" s="479">
        <f>ข้อมูลการใช้อาคารรายเดือน_66!H15</f>
        <v>0</v>
      </c>
      <c r="C14" s="769"/>
      <c r="D14" s="770"/>
      <c r="E14" s="480">
        <f>'เชื้อเพลิง 66'!AB6</f>
        <v>0</v>
      </c>
      <c r="F14" s="772" t="e">
        <f t="shared" si="0"/>
        <v>#DIV/0!</v>
      </c>
      <c r="G14" s="773"/>
      <c r="H14" s="773"/>
      <c r="I14" s="773"/>
      <c r="J14" s="774"/>
    </row>
    <row r="15" spans="1:15" ht="20.25" customHeight="1">
      <c r="A15" s="325">
        <v>243466</v>
      </c>
      <c r="B15" s="479">
        <f>ข้อมูลการใช้อาคารรายเดือน_66!H16</f>
        <v>0</v>
      </c>
      <c r="C15" s="769"/>
      <c r="D15" s="770"/>
      <c r="E15" s="480">
        <f>'เชื้อเพลิง 66'!AC6</f>
        <v>0</v>
      </c>
      <c r="F15" s="772" t="e">
        <f t="shared" si="0"/>
        <v>#DIV/0!</v>
      </c>
      <c r="G15" s="773"/>
      <c r="H15" s="773"/>
      <c r="I15" s="773"/>
      <c r="J15" s="774"/>
    </row>
    <row r="16" spans="1:15" ht="20.25" customHeight="1">
      <c r="A16" s="325">
        <v>243497</v>
      </c>
      <c r="B16" s="479">
        <f>ข้อมูลการใช้อาคารรายเดือน_66!H17</f>
        <v>0</v>
      </c>
      <c r="C16" s="769"/>
      <c r="D16" s="770"/>
      <c r="E16" s="480">
        <f>'เชื้อเพลิง 66'!AD6</f>
        <v>0</v>
      </c>
      <c r="F16" s="772" t="e">
        <f t="shared" si="0"/>
        <v>#DIV/0!</v>
      </c>
      <c r="G16" s="773"/>
      <c r="H16" s="773"/>
      <c r="I16" s="773"/>
      <c r="J16" s="774"/>
    </row>
    <row r="17" spans="1:10" ht="20.25" customHeight="1">
      <c r="A17" s="325">
        <v>243527</v>
      </c>
      <c r="B17" s="479">
        <f>ข้อมูลการใช้อาคารรายเดือน_66!H18</f>
        <v>0</v>
      </c>
      <c r="C17" s="769"/>
      <c r="D17" s="770"/>
      <c r="E17" s="480">
        <f>'เชื้อเพลิง 66'!AE6</f>
        <v>0</v>
      </c>
      <c r="F17" s="772" t="e">
        <f t="shared" si="0"/>
        <v>#DIV/0!</v>
      </c>
      <c r="G17" s="773"/>
      <c r="H17" s="773"/>
      <c r="I17" s="773"/>
      <c r="J17" s="774"/>
    </row>
    <row r="18" spans="1:10" ht="20.25" customHeight="1">
      <c r="A18" s="325">
        <v>243558</v>
      </c>
      <c r="B18" s="479">
        <f>ข้อมูลการใช้อาคารรายเดือน_66!H19</f>
        <v>0</v>
      </c>
      <c r="C18" s="769"/>
      <c r="D18" s="770"/>
      <c r="E18" s="480">
        <f>'เชื้อเพลิง 66'!AF6</f>
        <v>0</v>
      </c>
      <c r="F18" s="772" t="e">
        <f t="shared" si="0"/>
        <v>#DIV/0!</v>
      </c>
      <c r="G18" s="773"/>
      <c r="H18" s="773"/>
      <c r="I18" s="773"/>
      <c r="J18" s="774"/>
    </row>
    <row r="19" spans="1:10" ht="20.25" customHeight="1">
      <c r="A19" s="325">
        <v>243588</v>
      </c>
      <c r="B19" s="479">
        <f>ข้อมูลการใช้อาคารรายเดือน_66!H20</f>
        <v>0</v>
      </c>
      <c r="C19" s="769"/>
      <c r="D19" s="770"/>
      <c r="E19" s="480">
        <f>'เชื้อเพลิง 66'!AG6</f>
        <v>0</v>
      </c>
      <c r="F19" s="772" t="e">
        <f t="shared" si="0"/>
        <v>#DIV/0!</v>
      </c>
      <c r="G19" s="773"/>
      <c r="H19" s="773"/>
      <c r="I19" s="773"/>
      <c r="J19" s="774"/>
    </row>
    <row r="20" spans="1:10" ht="20.25" customHeight="1">
      <c r="A20" s="299" t="s">
        <v>101</v>
      </c>
      <c r="B20" s="479">
        <f>SUM(B8:B19)</f>
        <v>0</v>
      </c>
      <c r="C20" s="771"/>
      <c r="D20" s="771"/>
      <c r="E20" s="479">
        <f>SUM(E8:E19)</f>
        <v>0</v>
      </c>
      <c r="F20" s="772" t="e">
        <f t="shared" si="0"/>
        <v>#DIV/0!</v>
      </c>
      <c r="G20" s="773"/>
      <c r="H20" s="773"/>
      <c r="I20" s="773"/>
      <c r="J20" s="774"/>
    </row>
    <row r="21" spans="1:10" ht="20.25" customHeight="1">
      <c r="A21" s="299" t="s">
        <v>113</v>
      </c>
      <c r="B21" s="479">
        <f>AVERAGE(B8:B19)</f>
        <v>0</v>
      </c>
      <c r="C21" s="769" t="str">
        <f>IFERROR(AVERAGE(C8:C19),"-")</f>
        <v>-</v>
      </c>
      <c r="D21" s="770"/>
      <c r="E21" s="479">
        <f>AVERAGE(E8:E19)</f>
        <v>0</v>
      </c>
      <c r="F21" s="772" t="e">
        <f>((3.6*C21)+E21)/B21</f>
        <v>#VALUE!</v>
      </c>
      <c r="G21" s="773"/>
      <c r="H21" s="773"/>
      <c r="I21" s="773"/>
      <c r="J21" s="774"/>
    </row>
    <row r="23" spans="1:10" s="266" customFormat="1" ht="18" customHeight="1">
      <c r="A23" s="327" t="s">
        <v>157</v>
      </c>
      <c r="B23" s="328" t="s">
        <v>539</v>
      </c>
    </row>
    <row r="24" spans="1:10" s="266" customFormat="1" ht="22.5" customHeight="1">
      <c r="D24" s="329"/>
      <c r="E24" s="786" t="s">
        <v>371</v>
      </c>
      <c r="F24" s="786"/>
      <c r="G24" s="786"/>
      <c r="H24" s="330"/>
      <c r="I24" s="330"/>
    </row>
    <row r="25" spans="1:10" ht="28.5" customHeight="1">
      <c r="A25" s="40"/>
      <c r="B25" s="40"/>
      <c r="C25" s="40"/>
      <c r="D25" s="40"/>
      <c r="E25" s="40"/>
      <c r="F25" s="40"/>
      <c r="G25" s="40"/>
      <c r="H25" s="40"/>
      <c r="I25" s="40"/>
    </row>
    <row r="26" spans="1:10" ht="30" customHeight="1"/>
  </sheetData>
  <mergeCells count="36">
    <mergeCell ref="E24:G24"/>
    <mergeCell ref="F6:J7"/>
    <mergeCell ref="F5:J5"/>
    <mergeCell ref="F21:J21"/>
    <mergeCell ref="F20:J20"/>
    <mergeCell ref="F19:J19"/>
    <mergeCell ref="F18:J18"/>
    <mergeCell ref="F17:J17"/>
    <mergeCell ref="F16:J16"/>
    <mergeCell ref="F15:J15"/>
    <mergeCell ref="F14:J14"/>
    <mergeCell ref="F13:J13"/>
    <mergeCell ref="F12:J12"/>
    <mergeCell ref="F11:J11"/>
    <mergeCell ref="F10:J10"/>
    <mergeCell ref="F9:J9"/>
    <mergeCell ref="F8:J8"/>
    <mergeCell ref="C21:D21"/>
    <mergeCell ref="C17:D17"/>
    <mergeCell ref="C18:D18"/>
    <mergeCell ref="C19:D19"/>
    <mergeCell ref="C13:D13"/>
    <mergeCell ref="C20:D20"/>
    <mergeCell ref="C14:D14"/>
    <mergeCell ref="C15:D15"/>
    <mergeCell ref="C16:D16"/>
    <mergeCell ref="C10:D10"/>
    <mergeCell ref="C11:D11"/>
    <mergeCell ref="C8:D8"/>
    <mergeCell ref="C9:D9"/>
    <mergeCell ref="C12:D12"/>
    <mergeCell ref="A5:A7"/>
    <mergeCell ref="B5:B7"/>
    <mergeCell ref="C5:E5"/>
    <mergeCell ref="C6:D6"/>
    <mergeCell ref="C7:D7"/>
  </mergeCells>
  <phoneticPr fontId="3" type="noConversion"/>
  <pageMargins left="0.74803149606299213" right="0.59055118110236227" top="0.74803149606299213" bottom="0.59055118110236227" header="0.31496062992125984" footer="0.31496062992125984"/>
  <pageSetup paperSize="9" orientation="portrait" horizontalDpi="300" verticalDpi="300" r:id="rId1"/>
  <headerFooter>
    <oddFooter>&amp;C 20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54">
    <tabColor theme="0" tint="-0.249977111117893"/>
  </sheetPr>
  <dimension ref="A1:J25"/>
  <sheetViews>
    <sheetView showGridLines="0" view="pageBreakPreview" zoomScaleNormal="100" zoomScaleSheetLayoutView="100" workbookViewId="0">
      <selection activeCell="L6" sqref="L6"/>
    </sheetView>
  </sheetViews>
  <sheetFormatPr defaultRowHeight="21"/>
  <cols>
    <col min="1" max="1" width="8.25" style="41" customWidth="1"/>
    <col min="2" max="2" width="11.625" style="41" customWidth="1"/>
    <col min="3" max="3" width="7.375" style="41" customWidth="1"/>
    <col min="4" max="4" width="6.125" style="41" customWidth="1"/>
    <col min="5" max="5" width="14.375" style="41" customWidth="1"/>
    <col min="6" max="6" width="6.75" style="41" customWidth="1"/>
    <col min="7" max="7" width="6.625" style="41" customWidth="1"/>
    <col min="8" max="8" width="5.375" style="41" customWidth="1"/>
    <col min="9" max="9" width="6.625" style="41" customWidth="1"/>
    <col min="10" max="16384" width="9" style="41"/>
  </cols>
  <sheetData>
    <row r="1" spans="1:10">
      <c r="A1" s="94" t="s">
        <v>570</v>
      </c>
      <c r="B1" s="94"/>
    </row>
    <row r="2" spans="1:10" ht="11.25" customHeight="1">
      <c r="A2" s="94"/>
      <c r="B2" s="94"/>
    </row>
    <row r="3" spans="1:10" ht="24.75" customHeight="1">
      <c r="C3" s="94" t="s">
        <v>922</v>
      </c>
    </row>
    <row r="4" spans="1:10" ht="10.5" customHeight="1"/>
    <row r="5" spans="1:10" ht="27.75" customHeight="1">
      <c r="A5" s="775" t="s">
        <v>53</v>
      </c>
      <c r="B5" s="775" t="s">
        <v>372</v>
      </c>
      <c r="C5" s="776" t="s">
        <v>153</v>
      </c>
      <c r="D5" s="776"/>
      <c r="E5" s="776"/>
      <c r="F5" s="783" t="s">
        <v>156</v>
      </c>
      <c r="G5" s="784"/>
      <c r="H5" s="784"/>
      <c r="I5" s="784"/>
      <c r="J5" s="785"/>
    </row>
    <row r="6" spans="1:10">
      <c r="A6" s="775"/>
      <c r="B6" s="775"/>
      <c r="C6" s="777" t="s">
        <v>154</v>
      </c>
      <c r="D6" s="777"/>
      <c r="E6" s="106" t="s">
        <v>155</v>
      </c>
      <c r="F6" s="780" t="s">
        <v>528</v>
      </c>
      <c r="G6" s="781"/>
      <c r="H6" s="781"/>
      <c r="I6" s="781"/>
      <c r="J6" s="782"/>
    </row>
    <row r="7" spans="1:10">
      <c r="A7" s="775"/>
      <c r="B7" s="775"/>
      <c r="C7" s="778" t="s">
        <v>111</v>
      </c>
      <c r="D7" s="778"/>
      <c r="E7" s="107" t="s">
        <v>126</v>
      </c>
      <c r="F7" s="780"/>
      <c r="G7" s="781"/>
      <c r="H7" s="781"/>
      <c r="I7" s="781"/>
      <c r="J7" s="782"/>
    </row>
    <row r="8" spans="1:10" ht="20.25" customHeight="1">
      <c r="A8" s="325">
        <v>243254</v>
      </c>
      <c r="B8" s="479">
        <f>ข้อมูลการใช้อาคารรายเดือน_66!F9</f>
        <v>0</v>
      </c>
      <c r="C8" s="769"/>
      <c r="D8" s="770"/>
      <c r="E8" s="490" t="str">
        <f>IF(ข้อมูลการใช้อาคารรายเดือน_66!F9&gt;0,'SEC(พื้นที่) 66'!E9," ")</f>
        <v xml:space="preserve"> </v>
      </c>
      <c r="F8" s="772" t="e">
        <f>((3.6*C8)+E8)/B8</f>
        <v>#VALUE!</v>
      </c>
      <c r="G8" s="773"/>
      <c r="H8" s="773"/>
      <c r="I8" s="773"/>
      <c r="J8" s="774"/>
    </row>
    <row r="9" spans="1:10" ht="20.25" customHeight="1">
      <c r="A9" s="325">
        <v>243285</v>
      </c>
      <c r="B9" s="479">
        <f>ข้อมูลการใช้อาคารรายเดือน_66!F10</f>
        <v>0</v>
      </c>
      <c r="C9" s="769"/>
      <c r="D9" s="770"/>
      <c r="E9" s="490" t="str">
        <f>IF(ข้อมูลการใช้อาคารรายเดือน_66!F10&gt;0,'SEC(พื้นที่) 66'!E10," ")</f>
        <v xml:space="preserve"> </v>
      </c>
      <c r="F9" s="772" t="e">
        <f>((3.6*C9)+E9)/B9</f>
        <v>#VALUE!</v>
      </c>
      <c r="G9" s="773"/>
      <c r="H9" s="773"/>
      <c r="I9" s="773"/>
      <c r="J9" s="774"/>
    </row>
    <row r="10" spans="1:10" ht="20.25" customHeight="1">
      <c r="A10" s="325">
        <v>243313</v>
      </c>
      <c r="B10" s="479">
        <f>ข้อมูลการใช้อาคารรายเดือน_66!F11</f>
        <v>0</v>
      </c>
      <c r="C10" s="769"/>
      <c r="D10" s="770"/>
      <c r="E10" s="490" t="str">
        <f>IF(ข้อมูลการใช้อาคารรายเดือน_66!F11&gt;0,'SEC(พื้นที่) 66'!E11," ")</f>
        <v xml:space="preserve"> </v>
      </c>
      <c r="F10" s="772" t="e">
        <f t="shared" ref="F10:F20" si="0">((3.6*C10)+E10)/B10</f>
        <v>#VALUE!</v>
      </c>
      <c r="G10" s="773"/>
      <c r="H10" s="773"/>
      <c r="I10" s="773"/>
      <c r="J10" s="774"/>
    </row>
    <row r="11" spans="1:10" ht="20.25" customHeight="1">
      <c r="A11" s="325">
        <v>243344</v>
      </c>
      <c r="B11" s="479">
        <f>ข้อมูลการใช้อาคารรายเดือน_66!F12</f>
        <v>0</v>
      </c>
      <c r="C11" s="769"/>
      <c r="D11" s="770"/>
      <c r="E11" s="490" t="str">
        <f>IF(ข้อมูลการใช้อาคารรายเดือน_66!F12&gt;0,'SEC(พื้นที่) 66'!E12," ")</f>
        <v xml:space="preserve"> </v>
      </c>
      <c r="F11" s="772" t="e">
        <f t="shared" si="0"/>
        <v>#VALUE!</v>
      </c>
      <c r="G11" s="773"/>
      <c r="H11" s="773"/>
      <c r="I11" s="773"/>
      <c r="J11" s="774"/>
    </row>
    <row r="12" spans="1:10" ht="20.25" customHeight="1">
      <c r="A12" s="325">
        <v>243374</v>
      </c>
      <c r="B12" s="479">
        <f>ข้อมูลการใช้อาคารรายเดือน_66!F13</f>
        <v>0</v>
      </c>
      <c r="C12" s="769"/>
      <c r="D12" s="770"/>
      <c r="E12" s="490" t="str">
        <f>IF(ข้อมูลการใช้อาคารรายเดือน_66!F13&gt;0,'SEC(พื้นที่) 66'!E13," ")</f>
        <v xml:space="preserve"> </v>
      </c>
      <c r="F12" s="772" t="e">
        <f t="shared" si="0"/>
        <v>#VALUE!</v>
      </c>
      <c r="G12" s="773"/>
      <c r="H12" s="773"/>
      <c r="I12" s="773"/>
      <c r="J12" s="774"/>
    </row>
    <row r="13" spans="1:10" ht="20.25" customHeight="1">
      <c r="A13" s="325">
        <v>243405</v>
      </c>
      <c r="B13" s="479">
        <f>ข้อมูลการใช้อาคารรายเดือน_66!F14</f>
        <v>0</v>
      </c>
      <c r="C13" s="769"/>
      <c r="D13" s="770"/>
      <c r="E13" s="490" t="str">
        <f>IF(ข้อมูลการใช้อาคารรายเดือน_66!F14&gt;0,'SEC(พื้นที่) 66'!E14," ")</f>
        <v xml:space="preserve"> </v>
      </c>
      <c r="F13" s="772" t="e">
        <f t="shared" si="0"/>
        <v>#VALUE!</v>
      </c>
      <c r="G13" s="773"/>
      <c r="H13" s="773"/>
      <c r="I13" s="773"/>
      <c r="J13" s="774"/>
    </row>
    <row r="14" spans="1:10" ht="20.25" customHeight="1">
      <c r="A14" s="325">
        <v>243435</v>
      </c>
      <c r="B14" s="479">
        <f>ข้อมูลการใช้อาคารรายเดือน_66!F15</f>
        <v>0</v>
      </c>
      <c r="C14" s="769"/>
      <c r="D14" s="770"/>
      <c r="E14" s="490" t="str">
        <f>IF(ข้อมูลการใช้อาคารรายเดือน_66!F15&gt;0,'SEC(พื้นที่) 66'!E15," ")</f>
        <v xml:space="preserve"> </v>
      </c>
      <c r="F14" s="772" t="e">
        <f t="shared" si="0"/>
        <v>#VALUE!</v>
      </c>
      <c r="G14" s="773"/>
      <c r="H14" s="773"/>
      <c r="I14" s="773"/>
      <c r="J14" s="774"/>
    </row>
    <row r="15" spans="1:10" ht="20.25" customHeight="1">
      <c r="A15" s="325">
        <v>243466</v>
      </c>
      <c r="B15" s="479">
        <f>ข้อมูลการใช้อาคารรายเดือน_66!F16</f>
        <v>0</v>
      </c>
      <c r="C15" s="769"/>
      <c r="D15" s="770"/>
      <c r="E15" s="490" t="str">
        <f>IF(ข้อมูลการใช้อาคารรายเดือน_66!F16&gt;0,'SEC(พื้นที่) 66'!E16," ")</f>
        <v xml:space="preserve"> </v>
      </c>
      <c r="F15" s="772" t="e">
        <f t="shared" si="0"/>
        <v>#VALUE!</v>
      </c>
      <c r="G15" s="773"/>
      <c r="H15" s="773"/>
      <c r="I15" s="773"/>
      <c r="J15" s="774"/>
    </row>
    <row r="16" spans="1:10" ht="20.25" customHeight="1">
      <c r="A16" s="325">
        <v>243497</v>
      </c>
      <c r="B16" s="479">
        <f>ข้อมูลการใช้อาคารรายเดือน_66!F17</f>
        <v>0</v>
      </c>
      <c r="C16" s="769"/>
      <c r="D16" s="770"/>
      <c r="E16" s="490" t="str">
        <f>IF(ข้อมูลการใช้อาคารรายเดือน_66!F17&gt;0,'SEC(พื้นที่) 66'!E17," ")</f>
        <v xml:space="preserve"> </v>
      </c>
      <c r="F16" s="772" t="e">
        <f t="shared" si="0"/>
        <v>#VALUE!</v>
      </c>
      <c r="G16" s="773"/>
      <c r="H16" s="773"/>
      <c r="I16" s="773"/>
      <c r="J16" s="774"/>
    </row>
    <row r="17" spans="1:10" ht="20.25" customHeight="1">
      <c r="A17" s="325">
        <v>243527</v>
      </c>
      <c r="B17" s="479">
        <f>ข้อมูลการใช้อาคารรายเดือน_66!F18</f>
        <v>0</v>
      </c>
      <c r="C17" s="769"/>
      <c r="D17" s="770"/>
      <c r="E17" s="490" t="str">
        <f>IF(ข้อมูลการใช้อาคารรายเดือน_66!F18&gt;0,'SEC(พื้นที่) 66'!E18," ")</f>
        <v xml:space="preserve"> </v>
      </c>
      <c r="F17" s="772" t="e">
        <f t="shared" si="0"/>
        <v>#VALUE!</v>
      </c>
      <c r="G17" s="773"/>
      <c r="H17" s="773"/>
      <c r="I17" s="773"/>
      <c r="J17" s="774"/>
    </row>
    <row r="18" spans="1:10" ht="20.25" customHeight="1">
      <c r="A18" s="325">
        <v>243558</v>
      </c>
      <c r="B18" s="479">
        <f>ข้อมูลการใช้อาคารรายเดือน_66!F19</f>
        <v>0</v>
      </c>
      <c r="C18" s="769"/>
      <c r="D18" s="770"/>
      <c r="E18" s="490" t="str">
        <f>IF(ข้อมูลการใช้อาคารรายเดือน_66!F19&gt;0,'SEC(พื้นที่) 66'!E19," ")</f>
        <v xml:space="preserve"> </v>
      </c>
      <c r="F18" s="772" t="e">
        <f t="shared" si="0"/>
        <v>#VALUE!</v>
      </c>
      <c r="G18" s="773"/>
      <c r="H18" s="773"/>
      <c r="I18" s="773"/>
      <c r="J18" s="774"/>
    </row>
    <row r="19" spans="1:10" ht="20.25" customHeight="1">
      <c r="A19" s="325">
        <v>243588</v>
      </c>
      <c r="B19" s="479">
        <f>ข้อมูลการใช้อาคารรายเดือน_66!F20</f>
        <v>0</v>
      </c>
      <c r="C19" s="769"/>
      <c r="D19" s="770"/>
      <c r="E19" s="490" t="str">
        <f>IF(ข้อมูลการใช้อาคารรายเดือน_66!F20&gt;0,'SEC(พื้นที่) 66'!E20," ")</f>
        <v xml:space="preserve"> </v>
      </c>
      <c r="F19" s="772" t="e">
        <f t="shared" si="0"/>
        <v>#VALUE!</v>
      </c>
      <c r="G19" s="773"/>
      <c r="H19" s="773"/>
      <c r="I19" s="773"/>
      <c r="J19" s="774"/>
    </row>
    <row r="20" spans="1:10" ht="20.25" customHeight="1">
      <c r="A20" s="299" t="s">
        <v>101</v>
      </c>
      <c r="B20" s="479">
        <f>SUM(B8:B19)</f>
        <v>0</v>
      </c>
      <c r="C20" s="771">
        <f>SUM(C8:C19)</f>
        <v>0</v>
      </c>
      <c r="D20" s="771"/>
      <c r="E20" s="479">
        <f>SUM(E8:E19)</f>
        <v>0</v>
      </c>
      <c r="F20" s="772" t="e">
        <f t="shared" si="0"/>
        <v>#DIV/0!</v>
      </c>
      <c r="G20" s="773"/>
      <c r="H20" s="773"/>
      <c r="I20" s="773"/>
      <c r="J20" s="774"/>
    </row>
    <row r="21" spans="1:10" ht="20.25" customHeight="1">
      <c r="A21" s="299" t="s">
        <v>113</v>
      </c>
      <c r="B21" s="479">
        <f>AVERAGE(B8:B19)</f>
        <v>0</v>
      </c>
      <c r="C21" s="771" t="str">
        <f>IFERROR(AVERAGE(C8:D19),"-")</f>
        <v>-</v>
      </c>
      <c r="D21" s="771"/>
      <c r="E21" s="479" t="str">
        <f>IFERROR(AVERAGE(E8:E19),"-")</f>
        <v>-</v>
      </c>
      <c r="F21" s="772" t="e">
        <f>((3.6*C21)+E21)/B21</f>
        <v>#VALUE!</v>
      </c>
      <c r="G21" s="773"/>
      <c r="H21" s="773"/>
      <c r="I21" s="773"/>
      <c r="J21" s="774"/>
    </row>
    <row r="22" spans="1:10" ht="20.25" customHeight="1">
      <c r="A22" s="331"/>
      <c r="B22" s="332"/>
      <c r="C22" s="333"/>
      <c r="D22" s="333"/>
      <c r="E22" s="333"/>
      <c r="F22" s="332"/>
      <c r="G22" s="332"/>
      <c r="H22" s="332"/>
      <c r="I22" s="332"/>
    </row>
    <row r="23" spans="1:10" s="266" customFormat="1" ht="15">
      <c r="A23" s="266" t="s">
        <v>157</v>
      </c>
      <c r="B23" s="266" t="s">
        <v>652</v>
      </c>
    </row>
    <row r="24" spans="1:10" s="266" customFormat="1" ht="21" customHeight="1">
      <c r="D24" s="786" t="s">
        <v>372</v>
      </c>
      <c r="E24" s="786"/>
      <c r="F24" s="786"/>
      <c r="G24" s="786"/>
      <c r="H24" s="786"/>
      <c r="I24" s="786"/>
    </row>
    <row r="25" spans="1:10" s="266" customFormat="1" ht="21.75" customHeight="1">
      <c r="D25" s="330"/>
      <c r="E25" s="330"/>
      <c r="F25" s="330"/>
      <c r="G25" s="330"/>
      <c r="H25" s="330"/>
      <c r="I25" s="330"/>
    </row>
  </sheetData>
  <mergeCells count="36">
    <mergeCell ref="F5:J5"/>
    <mergeCell ref="F6:J7"/>
    <mergeCell ref="F21:J21"/>
    <mergeCell ref="F20:J20"/>
    <mergeCell ref="F19:J19"/>
    <mergeCell ref="F18:J18"/>
    <mergeCell ref="F17:J17"/>
    <mergeCell ref="F16:J16"/>
    <mergeCell ref="F15:J15"/>
    <mergeCell ref="F14:J14"/>
    <mergeCell ref="F13:J13"/>
    <mergeCell ref="F12:J12"/>
    <mergeCell ref="F11:J11"/>
    <mergeCell ref="F10:J10"/>
    <mergeCell ref="F9:J9"/>
    <mergeCell ref="F8:J8"/>
    <mergeCell ref="C21:D21"/>
    <mergeCell ref="D24:I24"/>
    <mergeCell ref="C19:D19"/>
    <mergeCell ref="C20:D20"/>
    <mergeCell ref="C17:D17"/>
    <mergeCell ref="C18:D18"/>
    <mergeCell ref="C15:D15"/>
    <mergeCell ref="C16:D16"/>
    <mergeCell ref="C13:D13"/>
    <mergeCell ref="C14:D14"/>
    <mergeCell ref="C11:D11"/>
    <mergeCell ref="C12:D12"/>
    <mergeCell ref="C9:D9"/>
    <mergeCell ref="C10:D10"/>
    <mergeCell ref="C8:D8"/>
    <mergeCell ref="A5:A7"/>
    <mergeCell ref="B5:B7"/>
    <mergeCell ref="C5:E5"/>
    <mergeCell ref="C6:D6"/>
    <mergeCell ref="C7:D7"/>
  </mergeCells>
  <phoneticPr fontId="3" type="noConversion"/>
  <pageMargins left="0.70866141732283472" right="0.43307086614173229" top="0.74803149606299213" bottom="0.59055118110236227" header="0.31496062992125984" footer="0.31496062992125984"/>
  <pageSetup paperSize="9" orientation="portrait" horizontalDpi="300" verticalDpi="300" r:id="rId1"/>
  <headerFooter>
    <oddFooter>&amp;C 21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249977111117893"/>
  </sheetPr>
  <dimension ref="A2:H15"/>
  <sheetViews>
    <sheetView showGridLines="0" view="pageBreakPreview" zoomScaleNormal="100" zoomScaleSheetLayoutView="100" workbookViewId="0">
      <selection activeCell="F6" sqref="F6"/>
    </sheetView>
  </sheetViews>
  <sheetFormatPr defaultRowHeight="21"/>
  <cols>
    <col min="1" max="1" width="21.625" style="41" customWidth="1"/>
    <col min="2" max="2" width="18.75" style="41" customWidth="1"/>
    <col min="3" max="3" width="22" style="41" customWidth="1"/>
    <col min="4" max="4" width="19.25" style="41" customWidth="1"/>
    <col min="5" max="5" width="9" style="41"/>
    <col min="6" max="6" width="12" style="41" bestFit="1" customWidth="1"/>
    <col min="7" max="8" width="9" style="41"/>
    <col min="9" max="9" width="14.375" style="41" customWidth="1"/>
    <col min="10" max="10" width="11.875" style="41" customWidth="1"/>
    <col min="11" max="16384" width="9" style="41"/>
  </cols>
  <sheetData>
    <row r="2" spans="1:8">
      <c r="A2" s="94" t="s">
        <v>764</v>
      </c>
    </row>
    <row r="3" spans="1:8">
      <c r="A3" s="94" t="s">
        <v>740</v>
      </c>
    </row>
    <row r="5" spans="1:8">
      <c r="F5" s="421" t="s">
        <v>921</v>
      </c>
      <c r="G5" s="451"/>
      <c r="H5" s="421" t="s">
        <v>802</v>
      </c>
    </row>
    <row r="6" spans="1:8">
      <c r="F6" s="421" t="s">
        <v>803</v>
      </c>
      <c r="G6" s="451"/>
      <c r="H6" s="421" t="s">
        <v>802</v>
      </c>
    </row>
    <row r="7" spans="1:8">
      <c r="F7" s="421"/>
      <c r="G7" s="421"/>
      <c r="H7" s="421"/>
    </row>
    <row r="8" spans="1:8">
      <c r="F8" s="421" t="s">
        <v>804</v>
      </c>
      <c r="G8" s="452"/>
      <c r="H8" s="421" t="s">
        <v>802</v>
      </c>
    </row>
    <row r="9" spans="1:8">
      <c r="F9" s="421" t="s">
        <v>805</v>
      </c>
      <c r="G9" s="421"/>
      <c r="H9" s="421" t="s">
        <v>802</v>
      </c>
    </row>
    <row r="14" spans="1:8">
      <c r="A14" s="653" t="s">
        <v>812</v>
      </c>
      <c r="B14" s="653"/>
      <c r="C14" s="653"/>
      <c r="D14" s="653"/>
    </row>
    <row r="15" spans="1:8">
      <c r="A15" s="653" t="s">
        <v>741</v>
      </c>
      <c r="B15" s="653"/>
      <c r="C15" s="653"/>
      <c r="D15" s="653"/>
    </row>
  </sheetData>
  <mergeCells count="2">
    <mergeCell ref="A14:D14"/>
    <mergeCell ref="A15:D15"/>
  </mergeCells>
  <phoneticPr fontId="3" type="noConversion"/>
  <pageMargins left="0.86614173228346458" right="0.31496062992125984" top="0.78740157480314965" bottom="0.59055118110236227" header="0.31496062992125984" footer="0.31496062992125984"/>
  <pageSetup paperSize="9" scale="93" firstPageNumber="15" orientation="portrait" r:id="rId1"/>
  <headerFooter>
    <oddFooter>&amp;C 22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/>
  <dimension ref="A1:R4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9.625" style="8" customWidth="1"/>
    <col min="2" max="2" width="7.25" style="8" customWidth="1"/>
    <col min="3" max="15" width="4.25" style="8" customWidth="1"/>
    <col min="16" max="16" width="5.125" style="8" customWidth="1"/>
    <col min="17" max="17" width="5" style="8" customWidth="1"/>
    <col min="18" max="18" width="4.875" style="8" customWidth="1"/>
    <col min="19" max="16384" width="9" style="8"/>
  </cols>
  <sheetData>
    <row r="1" spans="1:18" s="7" customFormat="1" ht="21">
      <c r="A1" s="69" t="s">
        <v>373</v>
      </c>
    </row>
    <row r="2" spans="1:18" s="7" customFormat="1" ht="21">
      <c r="A2" s="655" t="s">
        <v>653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5"/>
      <c r="Q2" s="655"/>
      <c r="R2" s="655"/>
    </row>
    <row r="3" spans="1:18" s="7" customFormat="1" ht="21">
      <c r="A3" s="673" t="s">
        <v>654</v>
      </c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673"/>
      <c r="O3" s="673"/>
      <c r="P3" s="673"/>
      <c r="Q3" s="673"/>
      <c r="R3" s="673"/>
    </row>
    <row r="4" spans="1:18" s="7" customFormat="1" ht="21">
      <c r="A4" s="673" t="s">
        <v>655</v>
      </c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</row>
  </sheetData>
  <mergeCells count="3">
    <mergeCell ref="A2:R2"/>
    <mergeCell ref="A3:R3"/>
    <mergeCell ref="A4:R4"/>
  </mergeCells>
  <phoneticPr fontId="3" type="noConversion"/>
  <pageMargins left="0.59055118110236227" right="0.31496062992125984" top="0.78740157480314965" bottom="0.59055118110236227" header="0.31496062992125984" footer="0.31496062992125984"/>
  <pageSetup paperSize="9" firstPageNumber="19" orientation="portrait" r:id="rId1"/>
  <headerFooter>
    <oddFooter>&amp;C 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21"/>
  <sheetViews>
    <sheetView view="pageBreakPreview" zoomScaleNormal="90" zoomScaleSheetLayoutView="100" workbookViewId="0">
      <selection activeCell="G37" sqref="G37"/>
    </sheetView>
  </sheetViews>
  <sheetFormatPr defaultRowHeight="15"/>
  <cols>
    <col min="1" max="1" width="14.375" style="456" customWidth="1"/>
    <col min="2" max="2" width="7" style="456" customWidth="1"/>
    <col min="3" max="18" width="4.5" style="456" customWidth="1"/>
    <col min="19" max="19" width="1.625" style="456" customWidth="1"/>
    <col min="20" max="16384" width="9" style="456"/>
  </cols>
  <sheetData>
    <row r="1" spans="1:18" s="454" customFormat="1" ht="23.25">
      <c r="A1" s="453" t="s">
        <v>813</v>
      </c>
    </row>
    <row r="2" spans="1:18" s="454" customFormat="1" ht="23.25">
      <c r="A2" s="453"/>
    </row>
    <row r="3" spans="1:18" ht="21.75" customHeight="1">
      <c r="A3" s="455"/>
      <c r="B3" s="407" t="s">
        <v>617</v>
      </c>
      <c r="C3" s="407"/>
      <c r="D3" s="455"/>
      <c r="E3" s="455"/>
      <c r="F3" s="455"/>
      <c r="G3" s="455"/>
      <c r="H3" s="455"/>
      <c r="I3" s="455"/>
    </row>
    <row r="4" spans="1:18" ht="20.25" customHeight="1">
      <c r="A4" s="422" t="s">
        <v>660</v>
      </c>
      <c r="B4" s="422"/>
      <c r="C4" s="422"/>
      <c r="D4" s="422"/>
      <c r="E4" s="422"/>
      <c r="F4" s="422"/>
      <c r="G4" s="422"/>
      <c r="H4" s="422"/>
      <c r="I4" s="422"/>
    </row>
    <row r="5" spans="1:18" ht="24" customHeight="1">
      <c r="A5" s="407" t="s">
        <v>661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</row>
    <row r="6" spans="1:18" ht="32.25" customHeight="1">
      <c r="A6" s="787" t="s">
        <v>597</v>
      </c>
      <c r="B6" s="787"/>
      <c r="C6" s="787"/>
      <c r="D6" s="787"/>
      <c r="E6" s="787"/>
      <c r="F6" s="787"/>
      <c r="G6" s="787"/>
      <c r="H6" s="787"/>
      <c r="I6" s="787"/>
      <c r="J6" s="787"/>
      <c r="K6" s="787"/>
      <c r="L6" s="787"/>
      <c r="M6" s="787"/>
      <c r="N6" s="787"/>
      <c r="O6" s="787"/>
      <c r="P6" s="787"/>
      <c r="Q6" s="787"/>
      <c r="R6" s="787"/>
    </row>
    <row r="7" spans="1:18" ht="9.75" customHeight="1">
      <c r="A7" s="433"/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</row>
    <row r="8" spans="1:18" ht="25.5" customHeight="1">
      <c r="A8" s="788" t="s">
        <v>0</v>
      </c>
      <c r="B8" s="788"/>
      <c r="C8" s="788"/>
      <c r="D8" s="788"/>
      <c r="E8" s="788"/>
      <c r="F8" s="788"/>
      <c r="G8" s="421"/>
      <c r="H8" s="788" t="s">
        <v>640</v>
      </c>
      <c r="I8" s="788"/>
      <c r="J8" s="788"/>
      <c r="K8" s="788"/>
      <c r="L8" s="788"/>
      <c r="M8" s="788"/>
      <c r="N8" s="788"/>
      <c r="O8" s="788"/>
      <c r="P8" s="788"/>
      <c r="Q8" s="421"/>
      <c r="R8" s="421"/>
    </row>
    <row r="9" spans="1:18" ht="14.25" customHeight="1" thickBot="1">
      <c r="A9" s="457"/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</row>
    <row r="10" spans="1:18" ht="24" customHeight="1" thickTop="1">
      <c r="A10" s="789" t="s">
        <v>598</v>
      </c>
      <c r="B10" s="792" t="s">
        <v>599</v>
      </c>
      <c r="C10" s="795" t="s">
        <v>600</v>
      </c>
      <c r="D10" s="796"/>
      <c r="E10" s="796"/>
      <c r="F10" s="796"/>
      <c r="G10" s="797"/>
      <c r="H10" s="795" t="s">
        <v>601</v>
      </c>
      <c r="I10" s="796"/>
      <c r="J10" s="796"/>
      <c r="K10" s="796"/>
      <c r="L10" s="797"/>
      <c r="M10" s="795" t="s">
        <v>602</v>
      </c>
      <c r="N10" s="796"/>
      <c r="O10" s="796"/>
      <c r="P10" s="797"/>
      <c r="Q10" s="801" t="s">
        <v>603</v>
      </c>
      <c r="R10" s="804" t="s">
        <v>604</v>
      </c>
    </row>
    <row r="11" spans="1:18" ht="26.25" customHeight="1" thickBot="1">
      <c r="A11" s="790"/>
      <c r="B11" s="793"/>
      <c r="C11" s="798"/>
      <c r="D11" s="799"/>
      <c r="E11" s="799"/>
      <c r="F11" s="799"/>
      <c r="G11" s="800"/>
      <c r="H11" s="798"/>
      <c r="I11" s="799"/>
      <c r="J11" s="799"/>
      <c r="K11" s="799"/>
      <c r="L11" s="800"/>
      <c r="M11" s="798"/>
      <c r="N11" s="799"/>
      <c r="O11" s="799"/>
      <c r="P11" s="800"/>
      <c r="Q11" s="802"/>
      <c r="R11" s="805"/>
    </row>
    <row r="12" spans="1:18" ht="104.25" customHeight="1" thickBot="1">
      <c r="A12" s="791"/>
      <c r="B12" s="794"/>
      <c r="C12" s="458" t="s">
        <v>605</v>
      </c>
      <c r="D12" s="458" t="s">
        <v>606</v>
      </c>
      <c r="E12" s="458" t="s">
        <v>607</v>
      </c>
      <c r="F12" s="458" t="s">
        <v>608</v>
      </c>
      <c r="G12" s="458" t="s">
        <v>609</v>
      </c>
      <c r="H12" s="458" t="s">
        <v>605</v>
      </c>
      <c r="I12" s="458" t="s">
        <v>606</v>
      </c>
      <c r="J12" s="458" t="s">
        <v>607</v>
      </c>
      <c r="K12" s="458" t="s">
        <v>608</v>
      </c>
      <c r="L12" s="458" t="s">
        <v>609</v>
      </c>
      <c r="M12" s="458" t="s">
        <v>610</v>
      </c>
      <c r="N12" s="458" t="s">
        <v>611</v>
      </c>
      <c r="O12" s="458" t="s">
        <v>612</v>
      </c>
      <c r="P12" s="458" t="s">
        <v>613</v>
      </c>
      <c r="Q12" s="803"/>
      <c r="R12" s="806"/>
    </row>
    <row r="13" spans="1:18" ht="29.25" customHeight="1" thickTop="1" thickBot="1">
      <c r="A13" s="459"/>
      <c r="B13" s="460"/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1"/>
      <c r="P13" s="461"/>
      <c r="Q13" s="462"/>
      <c r="R13" s="463"/>
    </row>
    <row r="14" spans="1:18" ht="29.25" customHeight="1" thickBot="1">
      <c r="A14" s="459"/>
      <c r="B14" s="464"/>
      <c r="C14" s="461"/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N14" s="461"/>
      <c r="O14" s="461"/>
      <c r="P14" s="461"/>
      <c r="Q14" s="461"/>
      <c r="R14" s="463"/>
    </row>
    <row r="15" spans="1:18" ht="29.25" customHeight="1" thickBot="1">
      <c r="A15" s="459"/>
      <c r="B15" s="464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2"/>
      <c r="R15" s="463"/>
    </row>
    <row r="16" spans="1:18" ht="29.25" customHeight="1" thickBot="1">
      <c r="A16" s="459"/>
      <c r="B16" s="464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3"/>
    </row>
    <row r="17" spans="1:18" ht="29.25" customHeight="1" thickBot="1">
      <c r="A17" s="465"/>
      <c r="B17" s="464"/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63"/>
    </row>
    <row r="18" spans="1:18" ht="29.25" customHeight="1" thickBot="1">
      <c r="A18" s="466"/>
      <c r="B18" s="467"/>
      <c r="C18" s="468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9"/>
      <c r="R18" s="470"/>
    </row>
    <row r="19" spans="1:18" ht="29.25" customHeight="1" thickTop="1">
      <c r="A19" s="471" t="s">
        <v>659</v>
      </c>
      <c r="B19" s="472" t="s">
        <v>614</v>
      </c>
      <c r="C19" s="473"/>
      <c r="D19" s="473"/>
      <c r="E19" s="473"/>
      <c r="F19" s="473"/>
      <c r="G19" s="473"/>
      <c r="H19" s="473"/>
      <c r="I19" s="473"/>
    </row>
    <row r="20" spans="1:18" ht="21.75" customHeight="1">
      <c r="A20" s="449" t="s">
        <v>615</v>
      </c>
      <c r="B20" s="449" t="s">
        <v>616</v>
      </c>
      <c r="C20" s="474"/>
      <c r="D20" s="474"/>
      <c r="E20" s="474"/>
      <c r="F20" s="474"/>
      <c r="G20" s="474"/>
      <c r="H20" s="474"/>
      <c r="I20" s="474"/>
    </row>
    <row r="21" spans="1:18" ht="21.75" customHeight="1">
      <c r="A21" s="449" t="s">
        <v>615</v>
      </c>
      <c r="B21" s="449" t="s">
        <v>618</v>
      </c>
      <c r="C21" s="474"/>
      <c r="D21" s="474"/>
      <c r="E21" s="474"/>
      <c r="F21" s="474"/>
      <c r="G21" s="474"/>
      <c r="H21" s="474"/>
      <c r="I21" s="474"/>
    </row>
  </sheetData>
  <mergeCells count="10">
    <mergeCell ref="A6:R6"/>
    <mergeCell ref="A8:F8"/>
    <mergeCell ref="H8:P8"/>
    <mergeCell ref="A10:A12"/>
    <mergeCell ref="B10:B12"/>
    <mergeCell ref="C10:G11"/>
    <mergeCell ref="H10:L11"/>
    <mergeCell ref="M10:P11"/>
    <mergeCell ref="Q10:Q12"/>
    <mergeCell ref="R10:R12"/>
  </mergeCells>
  <phoneticPr fontId="3" type="noConversion"/>
  <pageMargins left="0.23622047244094491" right="0.19685039370078741" top="0.74803149606299213" bottom="0.74803149606299213" header="0.31496062992125984" footer="0.31496062992125984"/>
  <pageSetup paperSize="9" orientation="portrait" horizontalDpi="300" verticalDpi="300" r:id="rId1"/>
  <headerFooter>
    <oddFooter>&amp;C24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9"/>
  <dimension ref="A1:T20"/>
  <sheetViews>
    <sheetView showGridLines="0" view="pageBreakPreview" zoomScale="80" zoomScaleNormal="100" zoomScaleSheetLayoutView="80" workbookViewId="0">
      <selection activeCell="A2" sqref="A2"/>
    </sheetView>
  </sheetViews>
  <sheetFormatPr defaultRowHeight="18.75"/>
  <cols>
    <col min="1" max="1" width="21.125" style="8" customWidth="1"/>
    <col min="2" max="2" width="14.25" style="8" customWidth="1"/>
    <col min="3" max="4" width="8.375" style="8" customWidth="1"/>
    <col min="5" max="5" width="7.375" style="8" customWidth="1"/>
    <col min="6" max="6" width="9.25" style="8" customWidth="1"/>
    <col min="7" max="7" width="7.5" style="8" customWidth="1"/>
    <col min="8" max="8" width="6.375" style="8" customWidth="1"/>
    <col min="9" max="9" width="8" style="8" customWidth="1"/>
    <col min="10" max="10" width="11.625" style="8" customWidth="1"/>
    <col min="11" max="11" width="9.375" style="8" customWidth="1"/>
    <col min="12" max="12" width="9.25" style="8" customWidth="1"/>
    <col min="13" max="13" width="9" style="8"/>
    <col min="14" max="14" width="8.125" style="8" customWidth="1"/>
    <col min="15" max="15" width="12.75" style="8" customWidth="1"/>
    <col min="16" max="16" width="10.75" style="8" bestFit="1" customWidth="1"/>
    <col min="17" max="16384" width="9" style="8"/>
  </cols>
  <sheetData>
    <row r="1" spans="1:16" s="7" customFormat="1" ht="21">
      <c r="A1" s="673" t="s">
        <v>920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</row>
    <row r="2" spans="1:16" ht="12.75" customHeight="1"/>
    <row r="3" spans="1:16" ht="21" customHeight="1">
      <c r="A3" s="809" t="s">
        <v>280</v>
      </c>
      <c r="B3" s="809" t="s">
        <v>298</v>
      </c>
      <c r="C3" s="822" t="s">
        <v>158</v>
      </c>
      <c r="D3" s="822"/>
      <c r="E3" s="809" t="s">
        <v>281</v>
      </c>
      <c r="F3" s="823" t="s">
        <v>571</v>
      </c>
      <c r="G3" s="809" t="s">
        <v>297</v>
      </c>
      <c r="H3" s="812" t="s">
        <v>572</v>
      </c>
      <c r="I3" s="813"/>
      <c r="J3" s="819" t="s">
        <v>574</v>
      </c>
      <c r="K3" s="809" t="s">
        <v>535</v>
      </c>
      <c r="L3" s="809"/>
      <c r="M3" s="809"/>
      <c r="N3" s="809"/>
      <c r="O3" s="744" t="s">
        <v>815</v>
      </c>
      <c r="P3" s="809" t="s">
        <v>143</v>
      </c>
    </row>
    <row r="4" spans="1:16">
      <c r="A4" s="809"/>
      <c r="B4" s="809"/>
      <c r="C4" s="809" t="s">
        <v>92</v>
      </c>
      <c r="D4" s="809" t="s">
        <v>145</v>
      </c>
      <c r="E4" s="809"/>
      <c r="F4" s="824"/>
      <c r="G4" s="809"/>
      <c r="H4" s="814"/>
      <c r="I4" s="815"/>
      <c r="J4" s="820"/>
      <c r="K4" s="810" t="s">
        <v>2</v>
      </c>
      <c r="L4" s="826" t="s">
        <v>145</v>
      </c>
      <c r="M4" s="818" t="s">
        <v>586</v>
      </c>
      <c r="N4" s="826" t="s">
        <v>145</v>
      </c>
      <c r="O4" s="745"/>
      <c r="P4" s="809"/>
    </row>
    <row r="5" spans="1:16" ht="42.75" customHeight="1">
      <c r="A5" s="809"/>
      <c r="B5" s="809"/>
      <c r="C5" s="809"/>
      <c r="D5" s="809"/>
      <c r="E5" s="809"/>
      <c r="F5" s="825"/>
      <c r="G5" s="809"/>
      <c r="H5" s="816"/>
      <c r="I5" s="817"/>
      <c r="J5" s="821"/>
      <c r="K5" s="811"/>
      <c r="L5" s="826"/>
      <c r="M5" s="818"/>
      <c r="N5" s="826"/>
      <c r="O5" s="746"/>
      <c r="P5" s="809"/>
    </row>
    <row r="6" spans="1:16">
      <c r="A6" s="109" t="s">
        <v>366</v>
      </c>
      <c r="B6" s="110" t="s">
        <v>832</v>
      </c>
      <c r="C6" s="111"/>
      <c r="D6" s="112"/>
      <c r="E6" s="112"/>
      <c r="F6" s="112"/>
      <c r="G6" s="113"/>
      <c r="H6" s="827"/>
      <c r="I6" s="828"/>
      <c r="J6" s="124" t="str">
        <f>IF(H6&gt;0,(H6/'ไฟฟ้าปี 66'!F20*100)," ")</f>
        <v xml:space="preserve"> </v>
      </c>
      <c r="K6" s="140"/>
      <c r="L6" s="115"/>
      <c r="M6" s="115"/>
      <c r="N6" s="116"/>
      <c r="O6" s="116"/>
      <c r="P6" s="117"/>
    </row>
    <row r="7" spans="1:16">
      <c r="A7" s="118"/>
      <c r="B7" s="114"/>
      <c r="C7" s="119"/>
      <c r="D7" s="120"/>
      <c r="E7" s="121"/>
      <c r="F7" s="121"/>
      <c r="G7" s="122"/>
      <c r="H7" s="807"/>
      <c r="I7" s="808"/>
      <c r="J7" s="124" t="str">
        <f>IF(H7&gt;0,(H7/'ไฟฟ้าปี 66'!F21*100)," ")</f>
        <v xml:space="preserve"> </v>
      </c>
      <c r="K7" s="123"/>
      <c r="L7" s="124"/>
      <c r="M7" s="124"/>
      <c r="N7" s="125"/>
      <c r="O7" s="125"/>
      <c r="P7" s="126"/>
    </row>
    <row r="8" spans="1:16">
      <c r="A8" s="118"/>
      <c r="B8" s="114"/>
      <c r="C8" s="119"/>
      <c r="D8" s="120"/>
      <c r="E8" s="121"/>
      <c r="F8" s="121"/>
      <c r="G8" s="122"/>
      <c r="H8" s="807"/>
      <c r="I8" s="808"/>
      <c r="J8" s="124" t="str">
        <f>IF(H8&gt;0,(H8/'ไฟฟ้าปี 66'!F22*100)," ")</f>
        <v xml:space="preserve"> </v>
      </c>
      <c r="K8" s="123"/>
      <c r="L8" s="124"/>
      <c r="M8" s="124"/>
      <c r="N8" s="125"/>
      <c r="O8" s="125"/>
      <c r="P8" s="126"/>
    </row>
    <row r="9" spans="1:16">
      <c r="A9" s="127" t="s">
        <v>742</v>
      </c>
      <c r="B9" s="127" t="s">
        <v>833</v>
      </c>
      <c r="C9" s="122"/>
      <c r="D9" s="125"/>
      <c r="E9" s="122"/>
      <c r="F9" s="122"/>
      <c r="G9" s="122"/>
      <c r="H9" s="807"/>
      <c r="I9" s="808"/>
      <c r="J9" s="124" t="str">
        <f>IF(H9&gt;0,(H9/'ไฟฟ้าปี 66'!F23*100)," ")</f>
        <v xml:space="preserve"> </v>
      </c>
      <c r="K9" s="123"/>
      <c r="L9" s="124"/>
      <c r="M9" s="124"/>
      <c r="N9" s="127"/>
      <c r="O9" s="127"/>
      <c r="P9" s="126"/>
    </row>
    <row r="10" spans="1:16">
      <c r="A10" s="127"/>
      <c r="B10" s="127"/>
      <c r="C10" s="122"/>
      <c r="D10" s="125"/>
      <c r="E10" s="122"/>
      <c r="F10" s="122"/>
      <c r="G10" s="122"/>
      <c r="H10" s="807"/>
      <c r="I10" s="808"/>
      <c r="J10" s="124" t="str">
        <f>IF(H10&gt;0,(H10/'ไฟฟ้าปี 66'!F24*100)," ")</f>
        <v xml:space="preserve"> </v>
      </c>
      <c r="K10" s="123"/>
      <c r="L10" s="124"/>
      <c r="M10" s="124"/>
      <c r="N10" s="127"/>
      <c r="O10" s="127"/>
      <c r="P10" s="126"/>
    </row>
    <row r="11" spans="1:16">
      <c r="A11" s="127"/>
      <c r="B11" s="127"/>
      <c r="C11" s="122"/>
      <c r="D11" s="125"/>
      <c r="E11" s="122"/>
      <c r="F11" s="122"/>
      <c r="G11" s="122"/>
      <c r="H11" s="807"/>
      <c r="I11" s="808"/>
      <c r="J11" s="124" t="str">
        <f>IF(H11&gt;0,(H11/'ไฟฟ้าปี 66'!F25*100)," ")</f>
        <v xml:space="preserve"> </v>
      </c>
      <c r="K11" s="123"/>
      <c r="L11" s="124"/>
      <c r="M11" s="124"/>
      <c r="N11" s="127"/>
      <c r="O11" s="127"/>
      <c r="P11" s="126"/>
    </row>
    <row r="12" spans="1:16">
      <c r="A12" s="127" t="s">
        <v>830</v>
      </c>
      <c r="B12" s="127" t="s">
        <v>834</v>
      </c>
      <c r="C12" s="122"/>
      <c r="D12" s="125"/>
      <c r="E12" s="122"/>
      <c r="F12" s="122"/>
      <c r="G12" s="122"/>
      <c r="H12" s="807"/>
      <c r="I12" s="808"/>
      <c r="J12" s="124" t="str">
        <f>IF(H12&gt;0,(H12/'ไฟฟ้าปี 66'!F26*100)," ")</f>
        <v xml:space="preserve"> </v>
      </c>
      <c r="K12" s="123"/>
      <c r="L12" s="124"/>
      <c r="M12" s="124"/>
      <c r="N12" s="127"/>
      <c r="O12" s="127"/>
      <c r="P12" s="126"/>
    </row>
    <row r="13" spans="1:16">
      <c r="A13" s="127"/>
      <c r="B13" s="127" t="s">
        <v>835</v>
      </c>
      <c r="C13" s="122"/>
      <c r="D13" s="125"/>
      <c r="E13" s="122"/>
      <c r="F13" s="122"/>
      <c r="G13" s="122"/>
      <c r="H13" s="807"/>
      <c r="I13" s="808"/>
      <c r="J13" s="124" t="str">
        <f>IF(H13&gt;0,(H13/'ไฟฟ้าปี 66'!F27*100)," ")</f>
        <v xml:space="preserve"> </v>
      </c>
      <c r="K13" s="123"/>
      <c r="L13" s="124"/>
      <c r="M13" s="124"/>
      <c r="N13" s="127"/>
      <c r="O13" s="127"/>
      <c r="P13" s="126"/>
    </row>
    <row r="14" spans="1:16">
      <c r="A14" s="127"/>
      <c r="B14" s="127"/>
      <c r="C14" s="122"/>
      <c r="D14" s="125"/>
      <c r="E14" s="122"/>
      <c r="F14" s="122"/>
      <c r="G14" s="122"/>
      <c r="H14" s="807"/>
      <c r="I14" s="808"/>
      <c r="J14" s="124" t="str">
        <f>IF(H14&gt;0,(H14/'ไฟฟ้าปี 66'!F28*100)," ")</f>
        <v xml:space="preserve"> </v>
      </c>
      <c r="K14" s="123"/>
      <c r="L14" s="124"/>
      <c r="M14" s="124"/>
      <c r="N14" s="127"/>
      <c r="O14" s="127"/>
      <c r="P14" s="126"/>
    </row>
    <row r="15" spans="1:16">
      <c r="A15" s="127" t="s">
        <v>831</v>
      </c>
      <c r="B15" s="127"/>
      <c r="C15" s="122"/>
      <c r="D15" s="125"/>
      <c r="E15" s="122"/>
      <c r="F15" s="122"/>
      <c r="G15" s="122"/>
      <c r="H15" s="807"/>
      <c r="I15" s="808"/>
      <c r="J15" s="124" t="str">
        <f>IF(H15&gt;0,(H15/'ไฟฟ้าปี 66'!F29*100)," ")</f>
        <v xml:space="preserve"> </v>
      </c>
      <c r="K15" s="123"/>
      <c r="L15" s="124"/>
      <c r="M15" s="124"/>
      <c r="N15" s="127"/>
      <c r="O15" s="127"/>
      <c r="P15" s="126"/>
    </row>
    <row r="16" spans="1:16">
      <c r="A16" s="127"/>
      <c r="B16" s="127"/>
      <c r="C16" s="122"/>
      <c r="D16" s="125"/>
      <c r="E16" s="122"/>
      <c r="F16" s="122"/>
      <c r="G16" s="122"/>
      <c r="H16" s="807"/>
      <c r="I16" s="808"/>
      <c r="J16" s="124" t="str">
        <f>IF(H16&gt;0,(H16/'ไฟฟ้าปี 66'!F30*100)," ")</f>
        <v xml:space="preserve"> </v>
      </c>
      <c r="K16" s="123"/>
      <c r="L16" s="124"/>
      <c r="M16" s="124"/>
      <c r="N16" s="127"/>
      <c r="O16" s="127"/>
      <c r="P16" s="126"/>
    </row>
    <row r="17" spans="1:20">
      <c r="A17" s="127"/>
      <c r="B17" s="127"/>
      <c r="C17" s="122"/>
      <c r="D17" s="125"/>
      <c r="E17" s="122"/>
      <c r="F17" s="122"/>
      <c r="G17" s="122"/>
      <c r="H17" s="807"/>
      <c r="I17" s="808"/>
      <c r="J17" s="124" t="str">
        <f>IF(H17&gt;0,(H17/'ไฟฟ้าปี 66'!F31*100)," ")</f>
        <v xml:space="preserve"> </v>
      </c>
      <c r="K17" s="123"/>
      <c r="L17" s="126"/>
      <c r="M17" s="126"/>
      <c r="N17" s="127"/>
      <c r="O17" s="127"/>
      <c r="P17" s="126"/>
    </row>
    <row r="18" spans="1:20">
      <c r="A18" s="127"/>
      <c r="B18" s="127"/>
      <c r="C18" s="122"/>
      <c r="D18" s="125"/>
      <c r="E18" s="122"/>
      <c r="F18" s="122"/>
      <c r="G18" s="122"/>
      <c r="H18" s="807"/>
      <c r="I18" s="808"/>
      <c r="J18" s="124" t="str">
        <f>IF(H18&gt;0,(H18/'ไฟฟ้าปี 66'!F32*100)," ")</f>
        <v xml:space="preserve"> </v>
      </c>
      <c r="K18" s="123"/>
      <c r="L18" s="126"/>
      <c r="M18" s="126"/>
      <c r="N18" s="127"/>
      <c r="O18" s="127"/>
      <c r="P18" s="126"/>
    </row>
    <row r="19" spans="1:20">
      <c r="A19" s="127"/>
      <c r="B19" s="127"/>
      <c r="C19" s="128"/>
      <c r="D19" s="127"/>
      <c r="E19" s="128"/>
      <c r="F19" s="128"/>
      <c r="G19" s="128"/>
      <c r="H19" s="807"/>
      <c r="I19" s="808"/>
      <c r="J19" s="124" t="str">
        <f>IF(H19&gt;0,(H19/'ไฟฟ้าปี 66'!F33*100)," ")</f>
        <v xml:space="preserve"> </v>
      </c>
      <c r="K19" s="123"/>
      <c r="L19" s="126"/>
      <c r="M19" s="126"/>
      <c r="N19" s="127"/>
      <c r="O19" s="127"/>
      <c r="P19" s="126"/>
    </row>
    <row r="20" spans="1:20" s="130" customFormat="1">
      <c r="A20" s="131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</row>
  </sheetData>
  <mergeCells count="32">
    <mergeCell ref="O3:O5"/>
    <mergeCell ref="H6:I6"/>
    <mergeCell ref="H10:I10"/>
    <mergeCell ref="H7:I7"/>
    <mergeCell ref="H9:I9"/>
    <mergeCell ref="H8:I8"/>
    <mergeCell ref="N4:N5"/>
    <mergeCell ref="H15:I15"/>
    <mergeCell ref="A1:P1"/>
    <mergeCell ref="A3:A5"/>
    <mergeCell ref="B3:B5"/>
    <mergeCell ref="C4:C5"/>
    <mergeCell ref="D4:D5"/>
    <mergeCell ref="K3:N3"/>
    <mergeCell ref="K4:K5"/>
    <mergeCell ref="H3:I5"/>
    <mergeCell ref="M4:M5"/>
    <mergeCell ref="J3:J5"/>
    <mergeCell ref="C3:D3"/>
    <mergeCell ref="E3:E5"/>
    <mergeCell ref="F3:F5"/>
    <mergeCell ref="G3:G5"/>
    <mergeCell ref="L4:L5"/>
    <mergeCell ref="P3:P5"/>
    <mergeCell ref="H19:I19"/>
    <mergeCell ref="H11:I11"/>
    <mergeCell ref="H12:I12"/>
    <mergeCell ref="H13:I13"/>
    <mergeCell ref="H14:I14"/>
    <mergeCell ref="H17:I17"/>
    <mergeCell ref="H16:I16"/>
    <mergeCell ref="H18:I18"/>
  </mergeCells>
  <phoneticPr fontId="3" type="noConversion"/>
  <pageMargins left="0.59055118110236227" right="0.59055118110236227" top="0.78740157480314965" bottom="0.59055118110236227" header="0.31496062992125984" footer="0.31496062992125984"/>
  <pageSetup paperSize="9" scale="75" firstPageNumber="20" orientation="landscape" r:id="rId1"/>
  <headerFooter>
    <oddFooter>&amp;C 25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4"/>
  <dimension ref="A1:T21"/>
  <sheetViews>
    <sheetView showGridLines="0" view="pageBreakPreview" zoomScale="80" zoomScaleNormal="100" zoomScaleSheetLayoutView="80" workbookViewId="0">
      <selection activeCell="A2" sqref="A2"/>
    </sheetView>
  </sheetViews>
  <sheetFormatPr defaultRowHeight="18.75"/>
  <cols>
    <col min="1" max="1" width="15.375" style="8" customWidth="1"/>
    <col min="2" max="2" width="13.875" style="8" customWidth="1"/>
    <col min="3" max="3" width="7.125" style="8" customWidth="1"/>
    <col min="4" max="4" width="6.5" style="8" customWidth="1"/>
    <col min="5" max="5" width="6.375" style="8" customWidth="1"/>
    <col min="6" max="6" width="9.375" style="8" customWidth="1"/>
    <col min="7" max="7" width="6.375" style="8" customWidth="1"/>
    <col min="8" max="8" width="9" style="8"/>
    <col min="9" max="9" width="7.375" style="8" customWidth="1"/>
    <col min="10" max="10" width="11.875" style="8" customWidth="1"/>
    <col min="11" max="11" width="10.5" style="8" customWidth="1"/>
    <col min="12" max="12" width="7.75" style="8" customWidth="1"/>
    <col min="13" max="13" width="7.125" style="8" customWidth="1"/>
    <col min="14" max="14" width="8.25" style="8" customWidth="1"/>
    <col min="15" max="15" width="7.125" style="8" customWidth="1"/>
    <col min="16" max="16" width="12.875" style="8" customWidth="1"/>
    <col min="17" max="17" width="10.75" style="8" bestFit="1" customWidth="1"/>
    <col min="18" max="16384" width="9" style="8"/>
  </cols>
  <sheetData>
    <row r="1" spans="1:17" ht="21">
      <c r="A1" s="673" t="s">
        <v>919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</row>
    <row r="2" spans="1:17" ht="12.75" customHeight="1"/>
    <row r="3" spans="1:17" ht="21" customHeight="1">
      <c r="A3" s="809" t="s">
        <v>280</v>
      </c>
      <c r="B3" s="809" t="s">
        <v>298</v>
      </c>
      <c r="C3" s="822" t="s">
        <v>158</v>
      </c>
      <c r="D3" s="822"/>
      <c r="E3" s="809" t="s">
        <v>281</v>
      </c>
      <c r="F3" s="823" t="s">
        <v>571</v>
      </c>
      <c r="G3" s="833" t="s">
        <v>297</v>
      </c>
      <c r="H3" s="832" t="s">
        <v>301</v>
      </c>
      <c r="I3" s="832"/>
      <c r="J3" s="836" t="s">
        <v>573</v>
      </c>
      <c r="K3" s="819" t="s">
        <v>574</v>
      </c>
      <c r="L3" s="809" t="s">
        <v>535</v>
      </c>
      <c r="M3" s="809"/>
      <c r="N3" s="809"/>
      <c r="O3" s="809"/>
      <c r="P3" s="744" t="s">
        <v>814</v>
      </c>
      <c r="Q3" s="809" t="s">
        <v>143</v>
      </c>
    </row>
    <row r="4" spans="1:17">
      <c r="A4" s="809"/>
      <c r="B4" s="809"/>
      <c r="C4" s="809" t="s">
        <v>92</v>
      </c>
      <c r="D4" s="809" t="s">
        <v>145</v>
      </c>
      <c r="E4" s="809"/>
      <c r="F4" s="824"/>
      <c r="G4" s="834"/>
      <c r="H4" s="829" t="s">
        <v>118</v>
      </c>
      <c r="I4" s="829" t="s">
        <v>145</v>
      </c>
      <c r="J4" s="837"/>
      <c r="K4" s="839"/>
      <c r="L4" s="830" t="s">
        <v>2</v>
      </c>
      <c r="M4" s="826" t="s">
        <v>145</v>
      </c>
      <c r="N4" s="818" t="s">
        <v>586</v>
      </c>
      <c r="O4" s="826" t="s">
        <v>145</v>
      </c>
      <c r="P4" s="745"/>
      <c r="Q4" s="809"/>
    </row>
    <row r="5" spans="1:17" ht="44.25" customHeight="1">
      <c r="A5" s="809"/>
      <c r="B5" s="809"/>
      <c r="C5" s="809"/>
      <c r="D5" s="809"/>
      <c r="E5" s="809"/>
      <c r="F5" s="825"/>
      <c r="G5" s="835"/>
      <c r="H5" s="829"/>
      <c r="I5" s="829"/>
      <c r="J5" s="838"/>
      <c r="K5" s="840"/>
      <c r="L5" s="831"/>
      <c r="M5" s="826"/>
      <c r="N5" s="818"/>
      <c r="O5" s="826"/>
      <c r="P5" s="746"/>
      <c r="Q5" s="809"/>
    </row>
    <row r="6" spans="1:17">
      <c r="A6" s="574" t="s">
        <v>801</v>
      </c>
      <c r="B6" s="127"/>
      <c r="C6" s="122"/>
      <c r="D6" s="125"/>
      <c r="E6" s="122"/>
      <c r="F6" s="122"/>
      <c r="G6" s="122"/>
      <c r="H6" s="125"/>
      <c r="I6" s="125"/>
      <c r="J6" s="123"/>
      <c r="K6" s="123" t="str">
        <f>IF(J6&gt;0,J6/'เชื้อเพลิง 66'!Q24*100," ")</f>
        <v xml:space="preserve"> </v>
      </c>
      <c r="L6" s="123"/>
      <c r="M6" s="124"/>
      <c r="N6" s="124"/>
      <c r="O6" s="125"/>
      <c r="P6" s="125"/>
      <c r="Q6" s="124"/>
    </row>
    <row r="7" spans="1:17">
      <c r="A7" s="127"/>
      <c r="B7" s="127"/>
      <c r="C7" s="122"/>
      <c r="D7" s="125"/>
      <c r="E7" s="122"/>
      <c r="F7" s="122"/>
      <c r="G7" s="122"/>
      <c r="H7" s="125"/>
      <c r="I7" s="125"/>
      <c r="J7" s="123"/>
      <c r="K7" s="123" t="str">
        <f>IF(J7&gt;0,J7/'เชื้อเพลิง 66'!Q25*100," ")</f>
        <v xml:space="preserve"> </v>
      </c>
      <c r="L7" s="123"/>
      <c r="M7" s="124"/>
      <c r="N7" s="124"/>
      <c r="O7" s="125"/>
      <c r="P7" s="125"/>
      <c r="Q7" s="124"/>
    </row>
    <row r="8" spans="1:17">
      <c r="A8" s="127"/>
      <c r="B8" s="127"/>
      <c r="C8" s="122"/>
      <c r="D8" s="125"/>
      <c r="E8" s="122"/>
      <c r="F8" s="122"/>
      <c r="G8" s="122"/>
      <c r="H8" s="125"/>
      <c r="I8" s="125"/>
      <c r="J8" s="123"/>
      <c r="K8" s="123" t="str">
        <f>IF(J8&gt;0,J8/'เชื้อเพลิง 66'!Q26*100," ")</f>
        <v xml:space="preserve"> </v>
      </c>
      <c r="L8" s="123"/>
      <c r="M8" s="124"/>
      <c r="N8" s="124"/>
      <c r="O8" s="127"/>
      <c r="P8" s="127"/>
      <c r="Q8" s="126"/>
    </row>
    <row r="9" spans="1:17">
      <c r="A9" s="127" t="s">
        <v>828</v>
      </c>
      <c r="B9" s="127"/>
      <c r="C9" s="122"/>
      <c r="D9" s="125"/>
      <c r="E9" s="122"/>
      <c r="F9" s="122"/>
      <c r="G9" s="122"/>
      <c r="H9" s="125"/>
      <c r="I9" s="125"/>
      <c r="J9" s="123"/>
      <c r="K9" s="123" t="str">
        <f>IF(J9&gt;0,J9/'เชื้อเพลิง 66'!Q27*100," ")</f>
        <v xml:space="preserve"> </v>
      </c>
      <c r="L9" s="123"/>
      <c r="M9" s="124"/>
      <c r="N9" s="124"/>
      <c r="O9" s="127"/>
      <c r="P9" s="127"/>
      <c r="Q9" s="126"/>
    </row>
    <row r="10" spans="1:17">
      <c r="A10" s="127"/>
      <c r="B10" s="127"/>
      <c r="C10" s="122"/>
      <c r="D10" s="125"/>
      <c r="E10" s="122"/>
      <c r="F10" s="122"/>
      <c r="G10" s="122"/>
      <c r="H10" s="125"/>
      <c r="I10" s="125"/>
      <c r="J10" s="123"/>
      <c r="K10" s="123" t="str">
        <f>IF(J10&gt;0,J10/'เชื้อเพลิง 66'!Q28*100," ")</f>
        <v xml:space="preserve"> </v>
      </c>
      <c r="L10" s="123"/>
      <c r="M10" s="124"/>
      <c r="N10" s="124"/>
      <c r="O10" s="127"/>
      <c r="P10" s="127"/>
      <c r="Q10" s="126"/>
    </row>
    <row r="11" spans="1:17">
      <c r="A11" s="127"/>
      <c r="B11" s="127"/>
      <c r="C11" s="122"/>
      <c r="D11" s="125"/>
      <c r="E11" s="122"/>
      <c r="F11" s="122"/>
      <c r="G11" s="122"/>
      <c r="H11" s="125"/>
      <c r="I11" s="125"/>
      <c r="J11" s="123"/>
      <c r="K11" s="123" t="str">
        <f>IF(J11&gt;0,J11/'เชื้อเพลิง 66'!Q29*100," ")</f>
        <v xml:space="preserve"> </v>
      </c>
      <c r="L11" s="123"/>
      <c r="M11" s="124"/>
      <c r="N11" s="124"/>
      <c r="O11" s="127"/>
      <c r="P11" s="127"/>
      <c r="Q11" s="126"/>
    </row>
    <row r="12" spans="1:17">
      <c r="A12" s="127"/>
      <c r="B12" s="127"/>
      <c r="C12" s="122"/>
      <c r="D12" s="125"/>
      <c r="E12" s="122"/>
      <c r="F12" s="122"/>
      <c r="G12" s="122"/>
      <c r="H12" s="125"/>
      <c r="I12" s="125"/>
      <c r="J12" s="123"/>
      <c r="K12" s="123" t="str">
        <f>IF(J12&gt;0,J12/'เชื้อเพลิง 66'!Q30*100," ")</f>
        <v xml:space="preserve"> </v>
      </c>
      <c r="L12" s="123"/>
      <c r="M12" s="124"/>
      <c r="N12" s="124"/>
      <c r="O12" s="127"/>
      <c r="P12" s="127"/>
      <c r="Q12" s="126"/>
    </row>
    <row r="13" spans="1:17">
      <c r="A13" s="127"/>
      <c r="B13" s="127"/>
      <c r="C13" s="122"/>
      <c r="D13" s="125"/>
      <c r="E13" s="122"/>
      <c r="F13" s="122"/>
      <c r="G13" s="122"/>
      <c r="H13" s="125"/>
      <c r="I13" s="125"/>
      <c r="J13" s="123"/>
      <c r="K13" s="123" t="str">
        <f>IF(J13&gt;0,J13/'เชื้อเพลิง 66'!Q32*100," ")</f>
        <v xml:space="preserve"> </v>
      </c>
      <c r="L13" s="123"/>
      <c r="M13" s="124"/>
      <c r="N13" s="124"/>
      <c r="O13" s="127"/>
      <c r="P13" s="127"/>
      <c r="Q13" s="126"/>
    </row>
    <row r="14" spans="1:17">
      <c r="A14" s="127"/>
      <c r="B14" s="127"/>
      <c r="C14" s="122"/>
      <c r="D14" s="125"/>
      <c r="E14" s="122"/>
      <c r="F14" s="122"/>
      <c r="G14" s="122"/>
      <c r="H14" s="125"/>
      <c r="I14" s="125"/>
      <c r="J14" s="123"/>
      <c r="K14" s="123" t="str">
        <f>IF(J14&gt;0,J14/'เชื้อเพลิง 66'!Q33*100," ")</f>
        <v xml:space="preserve"> </v>
      </c>
      <c r="L14" s="123"/>
      <c r="M14" s="124"/>
      <c r="N14" s="124"/>
      <c r="O14" s="127"/>
      <c r="P14" s="127"/>
      <c r="Q14" s="126"/>
    </row>
    <row r="15" spans="1:17">
      <c r="A15" s="127"/>
      <c r="B15" s="127"/>
      <c r="C15" s="122"/>
      <c r="D15" s="125"/>
      <c r="E15" s="122"/>
      <c r="F15" s="122"/>
      <c r="G15" s="122"/>
      <c r="H15" s="125"/>
      <c r="I15" s="125"/>
      <c r="J15" s="123"/>
      <c r="K15" s="123" t="str">
        <f>IF(J15&gt;0,J15/'เชื้อเพลิง 66'!Q34*100," ")</f>
        <v xml:space="preserve"> </v>
      </c>
      <c r="L15" s="123"/>
      <c r="M15" s="124"/>
      <c r="N15" s="124"/>
      <c r="O15" s="127"/>
      <c r="P15" s="127"/>
      <c r="Q15" s="126"/>
    </row>
    <row r="16" spans="1:17">
      <c r="A16" s="127"/>
      <c r="B16" s="127"/>
      <c r="C16" s="122"/>
      <c r="D16" s="125"/>
      <c r="E16" s="122"/>
      <c r="F16" s="122"/>
      <c r="G16" s="122"/>
      <c r="H16" s="125"/>
      <c r="I16" s="125"/>
      <c r="J16" s="123"/>
      <c r="K16" s="123" t="str">
        <f>IF(J16&gt;0,J16/'เชื้อเพลิง 66'!Q35*100," ")</f>
        <v xml:space="preserve"> </v>
      </c>
      <c r="L16" s="123"/>
      <c r="M16" s="124"/>
      <c r="N16" s="124"/>
      <c r="O16" s="127"/>
      <c r="P16" s="127"/>
      <c r="Q16" s="126"/>
    </row>
    <row r="17" spans="1:20">
      <c r="A17" s="127"/>
      <c r="B17" s="127"/>
      <c r="C17" s="122"/>
      <c r="D17" s="125"/>
      <c r="E17" s="122"/>
      <c r="F17" s="122"/>
      <c r="G17" s="122"/>
      <c r="H17" s="125"/>
      <c r="I17" s="125"/>
      <c r="J17" s="123"/>
      <c r="K17" s="123" t="str">
        <f>IF(J17&gt;0,J17/'เชื้อเพลิง 66'!Q36*100," ")</f>
        <v xml:space="preserve"> </v>
      </c>
      <c r="L17" s="123"/>
      <c r="M17" s="126"/>
      <c r="N17" s="126"/>
      <c r="O17" s="127"/>
      <c r="P17" s="127"/>
      <c r="Q17" s="126"/>
    </row>
    <row r="18" spans="1:20">
      <c r="A18" s="127"/>
      <c r="B18" s="127"/>
      <c r="C18" s="122"/>
      <c r="D18" s="125"/>
      <c r="E18" s="122"/>
      <c r="F18" s="122"/>
      <c r="G18" s="122"/>
      <c r="H18" s="125"/>
      <c r="I18" s="125"/>
      <c r="J18" s="123"/>
      <c r="K18" s="123" t="str">
        <f>IF(J18&gt;0,J18/'เชื้อเพลิง 66'!Q37*100," ")</f>
        <v xml:space="preserve"> </v>
      </c>
      <c r="L18" s="123"/>
      <c r="M18" s="126"/>
      <c r="N18" s="126"/>
      <c r="O18" s="127"/>
      <c r="P18" s="127"/>
      <c r="Q18" s="126"/>
    </row>
    <row r="19" spans="1:20">
      <c r="A19" s="127"/>
      <c r="B19" s="127"/>
      <c r="C19" s="128"/>
      <c r="D19" s="127"/>
      <c r="E19" s="128"/>
      <c r="F19" s="128"/>
      <c r="G19" s="128"/>
      <c r="H19" s="125"/>
      <c r="I19" s="125"/>
      <c r="J19" s="123"/>
      <c r="K19" s="123" t="str">
        <f>IF(J19&gt;0,J19/'เชื้อเพลิง 66'!Q38*100," ")</f>
        <v xml:space="preserve"> </v>
      </c>
      <c r="L19" s="123"/>
      <c r="M19" s="126"/>
      <c r="N19" s="126"/>
      <c r="O19" s="127"/>
      <c r="P19" s="127"/>
      <c r="Q19" s="126"/>
    </row>
    <row r="20" spans="1:20" s="225" customFormat="1">
      <c r="A20" s="239"/>
    </row>
    <row r="21" spans="1:20" s="130" customFormat="1">
      <c r="A21" s="131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</row>
  </sheetData>
  <mergeCells count="21">
    <mergeCell ref="N4:N5"/>
    <mergeCell ref="G3:G5"/>
    <mergeCell ref="F3:F5"/>
    <mergeCell ref="J3:J5"/>
    <mergeCell ref="K3:K5"/>
    <mergeCell ref="A1:Q1"/>
    <mergeCell ref="A3:A5"/>
    <mergeCell ref="B3:B5"/>
    <mergeCell ref="C3:D3"/>
    <mergeCell ref="E3:E5"/>
    <mergeCell ref="C4:C5"/>
    <mergeCell ref="Q3:Q5"/>
    <mergeCell ref="L3:O3"/>
    <mergeCell ref="O4:O5"/>
    <mergeCell ref="I4:I5"/>
    <mergeCell ref="H4:H5"/>
    <mergeCell ref="P3:P5"/>
    <mergeCell ref="D4:D5"/>
    <mergeCell ref="L4:L5"/>
    <mergeCell ref="M4:M5"/>
    <mergeCell ref="H3:I3"/>
  </mergeCells>
  <phoneticPr fontId="3" type="noConversion"/>
  <pageMargins left="0.59055118110236227" right="0.78740157480314965" top="0.78740157480314965" bottom="0.59055118110236227" header="0.31496062992125984" footer="0.31496062992125984"/>
  <pageSetup paperSize="9" scale="75" firstPageNumber="20" orientation="landscape" r:id="rId1"/>
  <headerFooter>
    <oddFooter>&amp;C 26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3"/>
  <sheetViews>
    <sheetView showGridLines="0" view="pageBreakPreview" zoomScaleNormal="100" zoomScaleSheetLayoutView="100" zoomScalePageLayoutView="90" workbookViewId="0">
      <selection activeCell="G37" sqref="G37"/>
    </sheetView>
  </sheetViews>
  <sheetFormatPr defaultRowHeight="18.75"/>
  <cols>
    <col min="1" max="1" width="10.25" style="8" customWidth="1"/>
    <col min="2" max="6" width="9" style="8"/>
    <col min="7" max="7" width="10" style="8" customWidth="1"/>
    <col min="8" max="8" width="14.375" style="8" customWidth="1"/>
    <col min="9" max="16384" width="9" style="8"/>
  </cols>
  <sheetData>
    <row r="1" spans="1:7" ht="21">
      <c r="A1" s="132" t="s">
        <v>282</v>
      </c>
      <c r="B1" s="69" t="s">
        <v>587</v>
      </c>
    </row>
    <row r="2" spans="1:7" ht="21">
      <c r="A2" s="132"/>
      <c r="B2" s="69" t="s">
        <v>588</v>
      </c>
    </row>
    <row r="3" spans="1:7" s="7" customFormat="1" ht="21">
      <c r="A3" s="7" t="s">
        <v>656</v>
      </c>
    </row>
    <row r="4" spans="1:7" s="7" customFormat="1" ht="21"/>
    <row r="5" spans="1:7" s="7" customFormat="1" ht="21">
      <c r="A5" s="69" t="s">
        <v>701</v>
      </c>
      <c r="G5" s="232"/>
    </row>
    <row r="6" spans="1:7" s="41" customFormat="1" ht="21">
      <c r="A6" s="94" t="s">
        <v>702</v>
      </c>
    </row>
    <row r="7" spans="1:7" s="130" customFormat="1" ht="21">
      <c r="A7" s="841" t="s">
        <v>521</v>
      </c>
      <c r="B7" s="841"/>
      <c r="C7" s="841"/>
      <c r="D7" s="841"/>
      <c r="E7" s="841"/>
      <c r="F7" s="841"/>
      <c r="G7" s="276" t="s">
        <v>522</v>
      </c>
    </row>
    <row r="8" spans="1:7" s="130" customFormat="1" ht="21">
      <c r="A8" s="277" t="s">
        <v>384</v>
      </c>
      <c r="B8" s="842" t="s">
        <v>523</v>
      </c>
      <c r="C8" s="842"/>
      <c r="D8" s="842"/>
      <c r="E8" s="842"/>
      <c r="F8" s="843"/>
      <c r="G8" s="276"/>
    </row>
    <row r="9" spans="1:7" s="130" customFormat="1" ht="21">
      <c r="A9" s="278"/>
      <c r="B9" s="279" t="s">
        <v>836</v>
      </c>
      <c r="C9" s="279"/>
      <c r="D9" s="279"/>
      <c r="E9" s="279"/>
      <c r="F9" s="280"/>
      <c r="G9" s="276"/>
    </row>
    <row r="10" spans="1:7" s="130" customFormat="1" ht="21">
      <c r="A10" s="281"/>
      <c r="B10" s="41" t="s">
        <v>837</v>
      </c>
      <c r="F10" s="282"/>
      <c r="G10" s="264"/>
    </row>
    <row r="11" spans="1:7" s="130" customFormat="1" ht="21">
      <c r="A11" s="283"/>
      <c r="B11" s="88" t="s">
        <v>838</v>
      </c>
      <c r="C11" s="284"/>
      <c r="D11" s="284"/>
      <c r="E11" s="284"/>
      <c r="F11" s="285"/>
      <c r="G11" s="264"/>
    </row>
    <row r="12" spans="1:7" s="130" customFormat="1">
      <c r="A12" s="240" t="s">
        <v>705</v>
      </c>
    </row>
    <row r="13" spans="1:7" s="130" customFormat="1">
      <c r="A13" s="240" t="s">
        <v>706</v>
      </c>
    </row>
  </sheetData>
  <mergeCells count="2">
    <mergeCell ref="A7:F7"/>
    <mergeCell ref="B8:F8"/>
  </mergeCells>
  <pageMargins left="0.78740157480314965" right="0.59055118110236227" top="0.78740157480314965" bottom="0.59055118110236227" header="0.31496062992125984" footer="0.31496062992125984"/>
  <pageSetup paperSize="9" firstPageNumber="22" orientation="portrait" r:id="rId1"/>
  <headerFooter>
    <oddFooter>&amp;C 27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62561" r:id="rId4" name="Check Box 1">
              <controlPr defaultSize="0" autoFill="0" autoLine="0" autoPict="0">
                <anchor moveWithCells="1">
                  <from>
                    <xdr:col>0</xdr:col>
                    <xdr:colOff>390525</xdr:colOff>
                    <xdr:row>7</xdr:row>
                    <xdr:rowOff>19050</xdr:rowOff>
                  </from>
                  <to>
                    <xdr:col>0</xdr:col>
                    <xdr:colOff>695325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564" r:id="rId5" name="Check Box 4">
              <controlPr defaultSize="0" autoFill="0" autoLine="0" autoPict="0">
                <anchor moveWithCells="1">
                  <from>
                    <xdr:col>0</xdr:col>
                    <xdr:colOff>390525</xdr:colOff>
                    <xdr:row>8</xdr:row>
                    <xdr:rowOff>0</xdr:rowOff>
                  </from>
                  <to>
                    <xdr:col>0</xdr:col>
                    <xdr:colOff>695325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565" r:id="rId6" name="Check Box 5">
              <controlPr defaultSize="0" autoFill="0" autoLine="0" autoPict="0">
                <anchor moveWithCells="1">
                  <from>
                    <xdr:col>0</xdr:col>
                    <xdr:colOff>390525</xdr:colOff>
                    <xdr:row>9</xdr:row>
                    <xdr:rowOff>0</xdr:rowOff>
                  </from>
                  <to>
                    <xdr:col>0</xdr:col>
                    <xdr:colOff>695325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566" r:id="rId7" name="Check Box 6">
              <controlPr defaultSize="0" autoFill="0" autoLine="0" autoPict="0">
                <anchor moveWithCells="1">
                  <from>
                    <xdr:col>0</xdr:col>
                    <xdr:colOff>390525</xdr:colOff>
                    <xdr:row>10</xdr:row>
                    <xdr:rowOff>0</xdr:rowOff>
                  </from>
                  <to>
                    <xdr:col>0</xdr:col>
                    <xdr:colOff>695325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0" tint="-0.249977111117893"/>
  </sheetPr>
  <dimension ref="A1:J27"/>
  <sheetViews>
    <sheetView showGridLines="0" view="pageBreakPreview" zoomScaleNormal="100" zoomScaleSheetLayoutView="100" workbookViewId="0">
      <selection activeCell="G37" sqref="G37"/>
    </sheetView>
  </sheetViews>
  <sheetFormatPr defaultRowHeight="21"/>
  <cols>
    <col min="1" max="1" width="3.875" style="7" customWidth="1"/>
    <col min="2" max="2" width="12.25" style="7" customWidth="1"/>
    <col min="3" max="3" width="3.875" style="7" customWidth="1"/>
    <col min="4" max="8" width="9" style="7"/>
    <col min="9" max="9" width="12.75" style="7" customWidth="1"/>
    <col min="10" max="10" width="7" style="9" customWidth="1"/>
    <col min="11" max="16384" width="9" style="7"/>
  </cols>
  <sheetData>
    <row r="1" spans="1:10" ht="30.75">
      <c r="B1" s="604" t="s">
        <v>15</v>
      </c>
      <c r="C1" s="604"/>
      <c r="D1" s="604"/>
      <c r="E1" s="604"/>
      <c r="F1" s="604"/>
      <c r="G1" s="604"/>
      <c r="H1" s="604"/>
      <c r="I1" s="604"/>
      <c r="J1" s="604"/>
    </row>
    <row r="3" spans="1:10" s="10" customFormat="1" ht="26.25">
      <c r="J3" s="11" t="s">
        <v>16</v>
      </c>
    </row>
    <row r="5" spans="1:10" s="10" customFormat="1" ht="26.25">
      <c r="A5" s="10" t="s">
        <v>17</v>
      </c>
      <c r="J5" s="226">
        <v>1</v>
      </c>
    </row>
    <row r="6" spans="1:10" s="10" customFormat="1" ht="26.25">
      <c r="A6" s="10" t="s">
        <v>18</v>
      </c>
      <c r="J6" s="12"/>
    </row>
    <row r="7" spans="1:10" s="10" customFormat="1" ht="26.25">
      <c r="A7" s="10" t="s">
        <v>19</v>
      </c>
      <c r="C7" s="10" t="s">
        <v>20</v>
      </c>
      <c r="J7" s="226">
        <v>3</v>
      </c>
    </row>
    <row r="8" spans="1:10" s="10" customFormat="1" ht="26.25">
      <c r="A8" s="10" t="s">
        <v>21</v>
      </c>
      <c r="C8" s="10" t="s">
        <v>22</v>
      </c>
      <c r="J8" s="226">
        <v>7</v>
      </c>
    </row>
    <row r="9" spans="1:10" s="10" customFormat="1" ht="26.25">
      <c r="A9" s="10" t="s">
        <v>23</v>
      </c>
      <c r="C9" s="10" t="s">
        <v>24</v>
      </c>
      <c r="J9" s="226">
        <v>8</v>
      </c>
    </row>
    <row r="10" spans="1:10" s="10" customFormat="1" ht="26.25">
      <c r="A10" s="10" t="s">
        <v>25</v>
      </c>
      <c r="C10" s="10" t="s">
        <v>26</v>
      </c>
      <c r="J10" s="226">
        <v>10</v>
      </c>
    </row>
    <row r="11" spans="1:10" s="10" customFormat="1" ht="26.25">
      <c r="A11" s="10" t="s">
        <v>27</v>
      </c>
      <c r="C11" s="10" t="s">
        <v>28</v>
      </c>
      <c r="J11" s="226">
        <v>27</v>
      </c>
    </row>
    <row r="12" spans="1:10" s="10" customFormat="1" ht="26.25">
      <c r="C12" s="10" t="s">
        <v>1</v>
      </c>
      <c r="J12" s="12"/>
    </row>
    <row r="13" spans="1:10" s="10" customFormat="1" ht="26.25">
      <c r="A13" s="10" t="s">
        <v>29</v>
      </c>
      <c r="C13" s="10" t="s">
        <v>277</v>
      </c>
      <c r="J13" s="226">
        <v>46</v>
      </c>
    </row>
    <row r="14" spans="1:10" s="10" customFormat="1" ht="26.25">
      <c r="C14" s="10" t="s">
        <v>278</v>
      </c>
      <c r="J14" s="12"/>
    </row>
    <row r="15" spans="1:10" s="10" customFormat="1" ht="26.25">
      <c r="C15" s="10" t="s">
        <v>1</v>
      </c>
      <c r="J15" s="12"/>
    </row>
    <row r="16" spans="1:10" s="10" customFormat="1" ht="26.25">
      <c r="A16" s="10" t="s">
        <v>30</v>
      </c>
      <c r="C16" s="10" t="s">
        <v>31</v>
      </c>
      <c r="J16" s="226">
        <v>78</v>
      </c>
    </row>
    <row r="17" spans="1:10" s="10" customFormat="1" ht="26.25">
      <c r="A17" s="10" t="s">
        <v>32</v>
      </c>
      <c r="C17" s="10" t="s">
        <v>33</v>
      </c>
      <c r="J17" s="226">
        <v>83</v>
      </c>
    </row>
    <row r="18" spans="1:10" s="10" customFormat="1" ht="26.25">
      <c r="J18" s="226"/>
    </row>
    <row r="19" spans="1:10" ht="26.25">
      <c r="A19" s="10" t="s">
        <v>555</v>
      </c>
    </row>
    <row r="20" spans="1:10" ht="26.25">
      <c r="A20" s="10"/>
      <c r="B20" s="10" t="s">
        <v>757</v>
      </c>
      <c r="C20" s="10"/>
      <c r="D20" s="10"/>
      <c r="E20" s="10"/>
      <c r="F20" s="10"/>
      <c r="J20" s="12"/>
    </row>
    <row r="21" spans="1:10" ht="26.25">
      <c r="A21" s="10"/>
      <c r="B21" s="10" t="s">
        <v>758</v>
      </c>
      <c r="C21" s="10"/>
      <c r="D21" s="10"/>
      <c r="E21" s="10"/>
      <c r="F21" s="10"/>
      <c r="J21" s="12"/>
    </row>
    <row r="22" spans="1:10" ht="26.25">
      <c r="A22" s="10"/>
      <c r="B22" s="10"/>
      <c r="C22" s="10"/>
      <c r="D22" s="10"/>
      <c r="E22" s="10"/>
      <c r="F22" s="10"/>
      <c r="J22" s="12"/>
    </row>
    <row r="23" spans="1:10" ht="26.25">
      <c r="A23" s="10"/>
      <c r="B23" s="10"/>
      <c r="C23" s="10"/>
      <c r="D23" s="10"/>
      <c r="E23" s="10"/>
      <c r="F23" s="10"/>
      <c r="J23" s="12"/>
    </row>
    <row r="24" spans="1:10" ht="26.25">
      <c r="A24" s="10"/>
      <c r="B24" s="10"/>
      <c r="C24" s="10"/>
      <c r="D24" s="10"/>
      <c r="E24" s="10"/>
      <c r="F24" s="10"/>
      <c r="J24" s="12"/>
    </row>
    <row r="25" spans="1:10" ht="26.25">
      <c r="A25" s="10"/>
      <c r="B25" s="10"/>
      <c r="C25" s="10"/>
      <c r="D25" s="10"/>
      <c r="E25" s="10"/>
      <c r="F25" s="10"/>
      <c r="J25" s="12"/>
    </row>
    <row r="26" spans="1:10" ht="26.25">
      <c r="A26" s="10"/>
      <c r="B26" s="10"/>
      <c r="C26" s="10"/>
      <c r="D26" s="10"/>
      <c r="E26" s="10"/>
      <c r="F26" s="10"/>
      <c r="J26" s="12"/>
    </row>
    <row r="27" spans="1:10" ht="26.25">
      <c r="C27" s="10"/>
    </row>
  </sheetData>
  <mergeCells count="1">
    <mergeCell ref="B1:J1"/>
  </mergeCells>
  <phoneticPr fontId="3" type="noConversion"/>
  <pageMargins left="0.78740157480314965" right="0.59055118110236227" top="0.78740157480314965" bottom="0.59055118110236227" header="0.31496062992125984" footer="0.31496062992125984"/>
  <pageSetup paperSize="9" scale="9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1"/>
  <dimension ref="A1:N25"/>
  <sheetViews>
    <sheetView showGridLines="0" view="pageBreakPreview" zoomScale="90" zoomScaleNormal="100" zoomScaleSheetLayoutView="90" workbookViewId="0">
      <selection activeCell="D23" sqref="D23"/>
    </sheetView>
  </sheetViews>
  <sheetFormatPr defaultRowHeight="18.75"/>
  <cols>
    <col min="1" max="1" width="6.125" style="130" customWidth="1"/>
    <col min="2" max="2" width="12.125" style="130" customWidth="1"/>
    <col min="3" max="3" width="5.75" style="130" customWidth="1"/>
    <col min="4" max="4" width="10.75" style="130" customWidth="1"/>
    <col min="5" max="5" width="7.25" style="130" customWidth="1"/>
    <col min="6" max="7" width="10.875" style="130" customWidth="1"/>
    <col min="8" max="8" width="9.375" style="130" customWidth="1"/>
    <col min="9" max="9" width="10.875" style="130" bestFit="1" customWidth="1"/>
    <col min="10" max="10" width="8.625" style="130" bestFit="1" customWidth="1"/>
    <col min="11" max="11" width="9.625" style="130" customWidth="1"/>
    <col min="12" max="12" width="8.125" style="130" bestFit="1" customWidth="1"/>
    <col min="13" max="13" width="7.625" style="130" bestFit="1" customWidth="1"/>
    <col min="14" max="14" width="7.375" style="130" bestFit="1" customWidth="1"/>
    <col min="15" max="16384" width="9" style="130"/>
  </cols>
  <sheetData>
    <row r="1" spans="1:14" ht="21">
      <c r="A1" s="653" t="s">
        <v>915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</row>
    <row r="2" spans="1:14" ht="9.75" customHeight="1"/>
    <row r="3" spans="1:14">
      <c r="A3" s="738" t="s">
        <v>304</v>
      </c>
      <c r="B3" s="738" t="s">
        <v>161</v>
      </c>
      <c r="C3" s="738"/>
      <c r="D3" s="738"/>
      <c r="E3" s="739" t="s">
        <v>162</v>
      </c>
      <c r="F3" s="739"/>
      <c r="G3" s="739"/>
      <c r="H3" s="739"/>
      <c r="I3" s="739"/>
      <c r="J3" s="739"/>
      <c r="K3" s="739"/>
      <c r="L3" s="738" t="s">
        <v>305</v>
      </c>
      <c r="M3" s="738" t="s">
        <v>300</v>
      </c>
      <c r="N3" s="738" t="s">
        <v>299</v>
      </c>
    </row>
    <row r="4" spans="1:14">
      <c r="A4" s="738"/>
      <c r="B4" s="738"/>
      <c r="C4" s="738"/>
      <c r="D4" s="738"/>
      <c r="E4" s="739" t="s">
        <v>154</v>
      </c>
      <c r="F4" s="739"/>
      <c r="G4" s="739"/>
      <c r="H4" s="739" t="s">
        <v>165</v>
      </c>
      <c r="I4" s="739"/>
      <c r="J4" s="739"/>
      <c r="K4" s="739"/>
      <c r="L4" s="738"/>
      <c r="M4" s="738"/>
      <c r="N4" s="738"/>
    </row>
    <row r="5" spans="1:14">
      <c r="A5" s="738"/>
      <c r="B5" s="738"/>
      <c r="C5" s="738"/>
      <c r="D5" s="738"/>
      <c r="E5" s="139" t="s">
        <v>163</v>
      </c>
      <c r="F5" s="139" t="s">
        <v>149</v>
      </c>
      <c r="G5" s="139" t="s">
        <v>164</v>
      </c>
      <c r="H5" s="139" t="s">
        <v>118</v>
      </c>
      <c r="I5" s="139" t="s">
        <v>166</v>
      </c>
      <c r="J5" s="139" t="s">
        <v>296</v>
      </c>
      <c r="K5" s="139" t="s">
        <v>164</v>
      </c>
      <c r="L5" s="738"/>
      <c r="M5" s="738"/>
      <c r="N5" s="738"/>
    </row>
    <row r="6" spans="1:14">
      <c r="A6" s="334" t="s">
        <v>168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6"/>
    </row>
    <row r="7" spans="1:14">
      <c r="A7" s="120">
        <v>1</v>
      </c>
      <c r="B7" s="846"/>
      <c r="C7" s="847"/>
      <c r="D7" s="848"/>
      <c r="E7" s="481">
        <f>'มาตรการไฟฟ้า1-1'!K16</f>
        <v>0</v>
      </c>
      <c r="F7" s="481">
        <f>'มาตรการไฟฟ้า1-1'!L16</f>
        <v>0</v>
      </c>
      <c r="G7" s="481">
        <f>'มาตรการไฟฟ้า1-1'!M16</f>
        <v>0</v>
      </c>
      <c r="H7" s="482"/>
      <c r="I7" s="482"/>
      <c r="J7" s="482"/>
      <c r="K7" s="482"/>
      <c r="L7" s="487" t="e">
        <f>F7/G25*100</f>
        <v>#DIV/0!</v>
      </c>
      <c r="M7" s="484">
        <f>'มาตรการไฟฟ้า1-1'!L17</f>
        <v>0</v>
      </c>
      <c r="N7" s="484" t="e">
        <f>'มาตรการไฟฟ้า1-1'!L18</f>
        <v>#DIV/0!</v>
      </c>
    </row>
    <row r="8" spans="1:14">
      <c r="A8" s="120">
        <v>2</v>
      </c>
      <c r="B8" s="846"/>
      <c r="C8" s="847"/>
      <c r="D8" s="848"/>
      <c r="E8" s="481"/>
      <c r="F8" s="481"/>
      <c r="G8" s="481"/>
      <c r="H8" s="482"/>
      <c r="I8" s="482"/>
      <c r="J8" s="482"/>
      <c r="K8" s="482"/>
      <c r="L8" s="483"/>
      <c r="M8" s="484"/>
      <c r="N8" s="484"/>
    </row>
    <row r="9" spans="1:14">
      <c r="A9" s="120">
        <v>3</v>
      </c>
      <c r="B9" s="845"/>
      <c r="C9" s="845"/>
      <c r="D9" s="845"/>
      <c r="E9" s="484"/>
      <c r="F9" s="484"/>
      <c r="G9" s="484"/>
      <c r="H9" s="482"/>
      <c r="I9" s="482"/>
      <c r="J9" s="482"/>
      <c r="K9" s="482"/>
      <c r="L9" s="483"/>
      <c r="M9" s="484"/>
      <c r="N9" s="484"/>
    </row>
    <row r="10" spans="1:14">
      <c r="A10" s="120">
        <v>4</v>
      </c>
      <c r="B10" s="845"/>
      <c r="C10" s="845"/>
      <c r="D10" s="845"/>
      <c r="E10" s="484"/>
      <c r="F10" s="484"/>
      <c r="G10" s="484"/>
      <c r="H10" s="482"/>
      <c r="I10" s="482"/>
      <c r="J10" s="482"/>
      <c r="K10" s="482"/>
      <c r="L10" s="483"/>
      <c r="M10" s="484"/>
      <c r="N10" s="484"/>
    </row>
    <row r="11" spans="1:14">
      <c r="A11" s="120">
        <v>5</v>
      </c>
      <c r="B11" s="845"/>
      <c r="C11" s="845"/>
      <c r="D11" s="845"/>
      <c r="E11" s="484"/>
      <c r="F11" s="484"/>
      <c r="G11" s="484"/>
      <c r="H11" s="482"/>
      <c r="I11" s="482"/>
      <c r="J11" s="482"/>
      <c r="K11" s="482"/>
      <c r="L11" s="483"/>
      <c r="M11" s="484"/>
      <c r="N11" s="484"/>
    </row>
    <row r="12" spans="1:14">
      <c r="A12" s="277"/>
      <c r="B12" s="335" t="s">
        <v>302</v>
      </c>
      <c r="C12" s="335"/>
      <c r="D12" s="335"/>
      <c r="E12" s="485">
        <f>SUM(E7:E11)</f>
        <v>0</v>
      </c>
      <c r="F12" s="485">
        <f>SUM(F7:F11)</f>
        <v>0</v>
      </c>
      <c r="G12" s="485">
        <f>SUM(G7:G11)</f>
        <v>0</v>
      </c>
      <c r="H12" s="486"/>
      <c r="I12" s="485">
        <f>SUM(I7:I11)</f>
        <v>0</v>
      </c>
      <c r="J12" s="486"/>
      <c r="K12" s="485">
        <f>SUM(K7:K11)</f>
        <v>0</v>
      </c>
      <c r="L12" s="485" t="e">
        <f>SUM(L7:L11)</f>
        <v>#DIV/0!</v>
      </c>
      <c r="M12" s="485">
        <f>SUM(M7:M11)</f>
        <v>0</v>
      </c>
      <c r="N12" s="591" t="e">
        <f>M12/G12</f>
        <v>#DIV/0!</v>
      </c>
    </row>
    <row r="13" spans="1:14">
      <c r="A13" s="334" t="s">
        <v>167</v>
      </c>
      <c r="B13" s="335"/>
      <c r="C13" s="335"/>
      <c r="D13" s="335"/>
      <c r="E13" s="340"/>
      <c r="F13" s="340"/>
      <c r="G13" s="340"/>
      <c r="H13" s="340"/>
      <c r="I13" s="340"/>
      <c r="J13" s="340"/>
      <c r="K13" s="340"/>
      <c r="L13" s="340"/>
      <c r="M13" s="341"/>
      <c r="N13" s="342"/>
    </row>
    <row r="14" spans="1:14">
      <c r="A14" s="120">
        <v>1</v>
      </c>
      <c r="B14" s="849"/>
      <c r="C14" s="850"/>
      <c r="D14" s="851"/>
      <c r="E14" s="339"/>
      <c r="F14" s="339"/>
      <c r="G14" s="339"/>
      <c r="H14" s="261"/>
      <c r="I14" s="261"/>
      <c r="J14" s="261"/>
      <c r="K14" s="337"/>
      <c r="L14" s="339"/>
      <c r="M14" s="338"/>
      <c r="N14" s="339"/>
    </row>
    <row r="15" spans="1:14">
      <c r="A15" s="120">
        <v>2</v>
      </c>
      <c r="B15" s="846"/>
      <c r="C15" s="847"/>
      <c r="D15" s="848"/>
      <c r="E15" s="339"/>
      <c r="F15" s="339"/>
      <c r="G15" s="339"/>
      <c r="H15" s="261"/>
      <c r="I15" s="261"/>
      <c r="J15" s="261"/>
      <c r="K15" s="337"/>
      <c r="L15" s="339"/>
      <c r="M15" s="338"/>
      <c r="N15" s="339"/>
    </row>
    <row r="16" spans="1:14">
      <c r="A16" s="120">
        <v>3</v>
      </c>
      <c r="B16" s="844"/>
      <c r="C16" s="844"/>
      <c r="D16" s="844"/>
      <c r="E16" s="339"/>
      <c r="F16" s="339"/>
      <c r="G16" s="339"/>
      <c r="H16" s="261"/>
      <c r="I16" s="261"/>
      <c r="J16" s="261"/>
      <c r="K16" s="337"/>
      <c r="L16" s="339"/>
      <c r="M16" s="338"/>
      <c r="N16" s="339"/>
    </row>
    <row r="17" spans="1:14">
      <c r="A17" s="120">
        <v>4</v>
      </c>
      <c r="B17" s="844"/>
      <c r="C17" s="844"/>
      <c r="D17" s="844"/>
      <c r="E17" s="339"/>
      <c r="F17" s="339"/>
      <c r="G17" s="339"/>
      <c r="H17" s="261"/>
      <c r="I17" s="261"/>
      <c r="J17" s="261"/>
      <c r="K17" s="337"/>
      <c r="L17" s="339"/>
      <c r="M17" s="338"/>
      <c r="N17" s="339"/>
    </row>
    <row r="18" spans="1:14">
      <c r="A18" s="120">
        <v>5</v>
      </c>
      <c r="B18" s="844"/>
      <c r="C18" s="844"/>
      <c r="D18" s="844"/>
      <c r="E18" s="339"/>
      <c r="F18" s="339"/>
      <c r="G18" s="339"/>
      <c r="H18" s="339"/>
      <c r="I18" s="339"/>
      <c r="J18" s="339"/>
      <c r="K18" s="339"/>
      <c r="L18" s="339"/>
      <c r="M18" s="338"/>
      <c r="N18" s="339"/>
    </row>
    <row r="19" spans="1:14">
      <c r="A19" s="277"/>
      <c r="B19" s="335" t="s">
        <v>303</v>
      </c>
      <c r="C19" s="335"/>
      <c r="D19" s="335"/>
      <c r="E19" s="485">
        <f>SUM(E14:E18)</f>
        <v>0</v>
      </c>
      <c r="F19" s="485">
        <f>SUM(F14:F18)</f>
        <v>0</v>
      </c>
      <c r="G19" s="485">
        <f>SUM(G14:G18)</f>
        <v>0</v>
      </c>
      <c r="H19" s="486"/>
      <c r="I19" s="485">
        <f>SUM(I14:I18)</f>
        <v>0</v>
      </c>
      <c r="J19" s="486"/>
      <c r="K19" s="485">
        <f>SUM(K14:K18)</f>
        <v>0</v>
      </c>
      <c r="L19" s="485"/>
      <c r="M19" s="485">
        <f>SUM(M14:M18)</f>
        <v>0</v>
      </c>
      <c r="N19" s="270"/>
    </row>
    <row r="20" spans="1:14">
      <c r="A20" s="237" t="s">
        <v>114</v>
      </c>
      <c r="B20" s="237" t="s">
        <v>283</v>
      </c>
      <c r="C20" s="237"/>
      <c r="D20" s="237"/>
    </row>
    <row r="21" spans="1:14">
      <c r="B21" s="237" t="s">
        <v>169</v>
      </c>
      <c r="C21" s="343" t="e">
        <f>'ไฟฟ้าปี 66'!L21</f>
        <v>#DIV/0!</v>
      </c>
      <c r="D21" s="237" t="s">
        <v>917</v>
      </c>
      <c r="E21" s="344"/>
      <c r="F21" s="237"/>
    </row>
    <row r="22" spans="1:14">
      <c r="B22" s="237" t="s">
        <v>170</v>
      </c>
      <c r="C22" s="345"/>
      <c r="D22" s="237" t="s">
        <v>918</v>
      </c>
      <c r="E22" s="344"/>
      <c r="F22" s="237"/>
    </row>
    <row r="25" spans="1:14">
      <c r="E25" s="130" t="s">
        <v>916</v>
      </c>
      <c r="G25" s="386">
        <f>'ไฟฟ้าปี 66'!F20</f>
        <v>0</v>
      </c>
    </row>
  </sheetData>
  <mergeCells count="19">
    <mergeCell ref="A3:A5"/>
    <mergeCell ref="E3:K3"/>
    <mergeCell ref="E4:G4"/>
    <mergeCell ref="H4:K4"/>
    <mergeCell ref="A1:N1"/>
    <mergeCell ref="B18:D18"/>
    <mergeCell ref="B9:D9"/>
    <mergeCell ref="B10:D10"/>
    <mergeCell ref="B7:D7"/>
    <mergeCell ref="N3:N5"/>
    <mergeCell ref="B8:D8"/>
    <mergeCell ref="B11:D11"/>
    <mergeCell ref="B15:D15"/>
    <mergeCell ref="B3:D5"/>
    <mergeCell ref="B17:D17"/>
    <mergeCell ref="B14:D14"/>
    <mergeCell ref="L3:L5"/>
    <mergeCell ref="M3:M5"/>
    <mergeCell ref="B16:D16"/>
  </mergeCells>
  <phoneticPr fontId="3" type="noConversion"/>
  <pageMargins left="0.59055118110236227" right="0.59055118110236227" top="0.78740157480314965" bottom="0.59055118110236227" header="0.31496062992125984" footer="0.31496062992125984"/>
  <pageSetup paperSize="9" firstPageNumber="23" orientation="landscape" r:id="rId1"/>
  <headerFooter>
    <oddFooter>&amp;C 28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G15"/>
  <sheetViews>
    <sheetView showGridLines="0" view="pageBreakPreview" zoomScale="90" zoomScaleNormal="100" zoomScaleSheetLayoutView="90" workbookViewId="0">
      <selection activeCell="A2" sqref="A2"/>
    </sheetView>
  </sheetViews>
  <sheetFormatPr defaultRowHeight="18.75"/>
  <cols>
    <col min="1" max="1" width="5.25" style="130" customWidth="1"/>
    <col min="2" max="2" width="33.875" style="130" customWidth="1"/>
    <col min="3" max="3" width="28.125" style="130" customWidth="1"/>
    <col min="4" max="5" width="13.125" style="130" customWidth="1"/>
    <col min="6" max="6" width="10" style="130" customWidth="1"/>
    <col min="7" max="7" width="19.75" style="130" customWidth="1"/>
    <col min="8" max="16384" width="9" style="130"/>
  </cols>
  <sheetData>
    <row r="1" spans="1:7" s="41" customFormat="1" ht="21">
      <c r="A1" s="653" t="s">
        <v>914</v>
      </c>
      <c r="B1" s="653"/>
      <c r="C1" s="653"/>
      <c r="D1" s="653"/>
      <c r="E1" s="653"/>
      <c r="F1" s="653"/>
      <c r="G1" s="653"/>
    </row>
    <row r="2" spans="1:7" ht="11.25" customHeight="1"/>
    <row r="3" spans="1:7">
      <c r="A3" s="738" t="s">
        <v>304</v>
      </c>
      <c r="B3" s="738" t="s">
        <v>161</v>
      </c>
      <c r="C3" s="738" t="s">
        <v>171</v>
      </c>
      <c r="D3" s="739" t="s">
        <v>172</v>
      </c>
      <c r="E3" s="739"/>
      <c r="F3" s="738" t="s">
        <v>374</v>
      </c>
      <c r="G3" s="738" t="s">
        <v>176</v>
      </c>
    </row>
    <row r="4" spans="1:7">
      <c r="A4" s="738"/>
      <c r="B4" s="738"/>
      <c r="C4" s="738"/>
      <c r="D4" s="346" t="s">
        <v>173</v>
      </c>
      <c r="E4" s="346" t="s">
        <v>175</v>
      </c>
      <c r="F4" s="738"/>
      <c r="G4" s="738"/>
    </row>
    <row r="5" spans="1:7">
      <c r="A5" s="738"/>
      <c r="B5" s="738"/>
      <c r="C5" s="738"/>
      <c r="D5" s="347" t="s">
        <v>174</v>
      </c>
      <c r="E5" s="347" t="s">
        <v>174</v>
      </c>
      <c r="F5" s="738"/>
      <c r="G5" s="738"/>
    </row>
    <row r="6" spans="1:7">
      <c r="A6" s="242"/>
      <c r="B6" s="277"/>
      <c r="C6" s="264"/>
      <c r="D6" s="142"/>
      <c r="E6" s="142"/>
      <c r="F6" s="348"/>
      <c r="G6" s="349"/>
    </row>
    <row r="7" spans="1:7">
      <c r="A7" s="242"/>
      <c r="B7" s="277"/>
      <c r="C7" s="264"/>
      <c r="D7" s="142"/>
      <c r="E7" s="142"/>
      <c r="F7" s="348"/>
      <c r="G7" s="349"/>
    </row>
    <row r="8" spans="1:7">
      <c r="A8" s="242"/>
      <c r="B8" s="350"/>
      <c r="C8" s="248"/>
      <c r="D8" s="242"/>
      <c r="E8" s="242"/>
      <c r="F8" s="348"/>
      <c r="G8" s="249"/>
    </row>
    <row r="9" spans="1:7">
      <c r="A9" s="242"/>
      <c r="B9" s="350"/>
      <c r="C9" s="248"/>
      <c r="D9" s="242"/>
      <c r="E9" s="242"/>
      <c r="F9" s="348"/>
      <c r="G9" s="249"/>
    </row>
    <row r="10" spans="1:7">
      <c r="A10" s="242"/>
      <c r="B10" s="350"/>
      <c r="C10" s="248"/>
      <c r="D10" s="242"/>
      <c r="E10" s="242"/>
      <c r="F10" s="348"/>
      <c r="G10" s="249"/>
    </row>
    <row r="11" spans="1:7">
      <c r="A11" s="242"/>
      <c r="B11" s="350"/>
      <c r="C11" s="248"/>
      <c r="D11" s="242"/>
      <c r="E11" s="242"/>
      <c r="F11" s="348"/>
      <c r="G11" s="249"/>
    </row>
    <row r="12" spans="1:7">
      <c r="A12" s="242"/>
      <c r="B12" s="350"/>
      <c r="C12" s="248"/>
      <c r="D12" s="242"/>
      <c r="E12" s="242"/>
      <c r="F12" s="348"/>
      <c r="G12" s="249"/>
    </row>
    <row r="13" spans="1:7">
      <c r="A13" s="242"/>
      <c r="B13" s="350"/>
      <c r="C13" s="248"/>
      <c r="D13" s="242"/>
      <c r="E13" s="242"/>
      <c r="F13" s="348"/>
      <c r="G13" s="249"/>
    </row>
    <row r="14" spans="1:7">
      <c r="A14" s="242"/>
      <c r="B14" s="350"/>
      <c r="C14" s="248"/>
      <c r="D14" s="242"/>
      <c r="E14" s="242"/>
      <c r="F14" s="348"/>
      <c r="G14" s="249"/>
    </row>
    <row r="15" spans="1:7">
      <c r="A15" s="241" t="s">
        <v>575</v>
      </c>
      <c r="B15" s="351"/>
    </row>
  </sheetData>
  <mergeCells count="7">
    <mergeCell ref="A1:G1"/>
    <mergeCell ref="A3:A5"/>
    <mergeCell ref="B3:B5"/>
    <mergeCell ref="C3:C5"/>
    <mergeCell ref="D3:E3"/>
    <mergeCell ref="F3:F5"/>
    <mergeCell ref="G3:G5"/>
  </mergeCells>
  <phoneticPr fontId="3" type="noConversion"/>
  <pageMargins left="0.59055118110236227" right="0.78740157480314965" top="0.78740157480314965" bottom="0.59055118110236227" header="0.31496062992125984" footer="0.31496062992125984"/>
  <pageSetup paperSize="9" firstPageNumber="24" orientation="landscape" r:id="rId1"/>
  <headerFooter>
    <oddFooter>&amp;C 29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/>
  <dimension ref="A1:G15"/>
  <sheetViews>
    <sheetView showGridLines="0" view="pageBreakPreview" zoomScale="90" zoomScaleNormal="100" zoomScaleSheetLayoutView="90" zoomScalePageLayoutView="90" workbookViewId="0">
      <selection activeCell="A2" sqref="A2"/>
    </sheetView>
  </sheetViews>
  <sheetFormatPr defaultRowHeight="18.75"/>
  <cols>
    <col min="1" max="1" width="5.25" style="130" customWidth="1"/>
    <col min="2" max="2" width="33.875" style="130" customWidth="1"/>
    <col min="3" max="3" width="28.125" style="130" customWidth="1"/>
    <col min="4" max="5" width="13.125" style="130" customWidth="1"/>
    <col min="6" max="6" width="10" style="130" customWidth="1"/>
    <col min="7" max="7" width="19.75" style="130" customWidth="1"/>
    <col min="8" max="16384" width="9" style="130"/>
  </cols>
  <sheetData>
    <row r="1" spans="1:7" s="41" customFormat="1" ht="21">
      <c r="A1" s="653" t="s">
        <v>913</v>
      </c>
      <c r="B1" s="653"/>
      <c r="C1" s="653"/>
      <c r="D1" s="653"/>
      <c r="E1" s="653"/>
      <c r="F1" s="653"/>
      <c r="G1" s="653"/>
    </row>
    <row r="2" spans="1:7" ht="11.25" customHeight="1"/>
    <row r="3" spans="1:7">
      <c r="A3" s="738" t="s">
        <v>304</v>
      </c>
      <c r="B3" s="738" t="s">
        <v>161</v>
      </c>
      <c r="C3" s="738" t="s">
        <v>171</v>
      </c>
      <c r="D3" s="739" t="s">
        <v>172</v>
      </c>
      <c r="E3" s="739"/>
      <c r="F3" s="738" t="s">
        <v>374</v>
      </c>
      <c r="G3" s="738" t="s">
        <v>176</v>
      </c>
    </row>
    <row r="4" spans="1:7">
      <c r="A4" s="738"/>
      <c r="B4" s="738"/>
      <c r="C4" s="738"/>
      <c r="D4" s="346" t="s">
        <v>173</v>
      </c>
      <c r="E4" s="346" t="s">
        <v>175</v>
      </c>
      <c r="F4" s="738"/>
      <c r="G4" s="738"/>
    </row>
    <row r="5" spans="1:7">
      <c r="A5" s="738"/>
      <c r="B5" s="738"/>
      <c r="C5" s="738"/>
      <c r="D5" s="347" t="s">
        <v>174</v>
      </c>
      <c r="E5" s="347" t="s">
        <v>174</v>
      </c>
      <c r="F5" s="738"/>
      <c r="G5" s="738"/>
    </row>
    <row r="6" spans="1:7">
      <c r="A6" s="352"/>
      <c r="B6" s="353"/>
      <c r="C6" s="353"/>
      <c r="D6" s="143"/>
      <c r="E6" s="143"/>
      <c r="F6" s="354"/>
      <c r="G6" s="349"/>
    </row>
    <row r="7" spans="1:7">
      <c r="A7" s="352"/>
      <c r="B7" s="355"/>
      <c r="C7" s="355"/>
      <c r="D7" s="143"/>
      <c r="E7" s="143"/>
      <c r="F7" s="354"/>
      <c r="G7" s="349"/>
    </row>
    <row r="8" spans="1:7">
      <c r="A8" s="242"/>
      <c r="B8" s="350"/>
      <c r="C8" s="248"/>
      <c r="D8" s="242"/>
      <c r="E8" s="242"/>
      <c r="F8" s="348"/>
      <c r="G8" s="249"/>
    </row>
    <row r="9" spans="1:7">
      <c r="A9" s="242"/>
      <c r="B9" s="350"/>
      <c r="C9" s="248"/>
      <c r="D9" s="242"/>
      <c r="E9" s="242"/>
      <c r="F9" s="348"/>
      <c r="G9" s="249"/>
    </row>
    <row r="10" spans="1:7">
      <c r="A10" s="242"/>
      <c r="B10" s="350"/>
      <c r="C10" s="248"/>
      <c r="D10" s="242"/>
      <c r="E10" s="242"/>
      <c r="F10" s="348"/>
      <c r="G10" s="249"/>
    </row>
    <row r="11" spans="1:7">
      <c r="A11" s="242"/>
      <c r="B11" s="350"/>
      <c r="C11" s="248"/>
      <c r="D11" s="242"/>
      <c r="E11" s="242"/>
      <c r="F11" s="348"/>
      <c r="G11" s="249"/>
    </row>
    <row r="12" spans="1:7">
      <c r="A12" s="242"/>
      <c r="B12" s="350"/>
      <c r="C12" s="248"/>
      <c r="D12" s="242"/>
      <c r="E12" s="242"/>
      <c r="F12" s="348"/>
      <c r="G12" s="249"/>
    </row>
    <row r="13" spans="1:7">
      <c r="A13" s="242"/>
      <c r="B13" s="350"/>
      <c r="C13" s="248"/>
      <c r="D13" s="242"/>
      <c r="E13" s="242"/>
      <c r="F13" s="348"/>
      <c r="G13" s="249"/>
    </row>
    <row r="14" spans="1:7">
      <c r="A14" s="242"/>
      <c r="B14" s="350"/>
      <c r="C14" s="248"/>
      <c r="D14" s="242"/>
      <c r="E14" s="242"/>
      <c r="F14" s="348"/>
      <c r="G14" s="249"/>
    </row>
    <row r="15" spans="1:7">
      <c r="A15" s="243" t="s">
        <v>575</v>
      </c>
      <c r="B15" s="351"/>
    </row>
  </sheetData>
  <mergeCells count="7">
    <mergeCell ref="A1:G1"/>
    <mergeCell ref="A3:A5"/>
    <mergeCell ref="B3:B5"/>
    <mergeCell ref="C3:C5"/>
    <mergeCell ref="D3:E3"/>
    <mergeCell ref="F3:F5"/>
    <mergeCell ref="G3:G5"/>
  </mergeCells>
  <phoneticPr fontId="3" type="noConversion"/>
  <pageMargins left="0.59055118110236227" right="0.78740157480314965" top="0.78740157480314965" bottom="0.59055118110236227" header="0.31496062992125984" footer="0.31496062992125984"/>
  <pageSetup paperSize="9" firstPageNumber="24" orientation="landscape" r:id="rId1"/>
  <headerFooter>
    <oddFooter>&amp;C 30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/>
  <dimension ref="A1:M29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3.25" style="144" customWidth="1"/>
    <col min="2" max="2" width="8.25" style="144" customWidth="1"/>
    <col min="3" max="3" width="4.375" style="144" customWidth="1"/>
    <col min="4" max="4" width="2.875" style="144" customWidth="1"/>
    <col min="5" max="5" width="2.375" style="144" customWidth="1"/>
    <col min="6" max="6" width="6" style="144" customWidth="1"/>
    <col min="7" max="7" width="9" style="144"/>
    <col min="8" max="8" width="3.625" style="144" customWidth="1"/>
    <col min="9" max="9" width="2.75" style="144" customWidth="1"/>
    <col min="10" max="10" width="6" style="144" customWidth="1"/>
    <col min="11" max="11" width="6.5" style="144" customWidth="1"/>
    <col min="12" max="13" width="13.375" style="144" customWidth="1"/>
    <col min="14" max="16384" width="9" style="144"/>
  </cols>
  <sheetData>
    <row r="1" spans="1:13" ht="21">
      <c r="A1" s="852" t="s">
        <v>177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</row>
    <row r="2" spans="1:13" ht="21">
      <c r="A2" s="852" t="s">
        <v>178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</row>
    <row r="3" spans="1:13" ht="11.25" customHeight="1"/>
    <row r="4" spans="1:13">
      <c r="A4" s="144" t="s">
        <v>179</v>
      </c>
      <c r="B4" s="144" t="s">
        <v>180</v>
      </c>
      <c r="D4" s="145"/>
      <c r="E4" s="145"/>
      <c r="F4" s="145"/>
    </row>
    <row r="5" spans="1:13">
      <c r="A5" s="144" t="s">
        <v>181</v>
      </c>
      <c r="B5" s="144" t="s">
        <v>182</v>
      </c>
      <c r="C5" s="145"/>
      <c r="D5" s="145"/>
      <c r="E5" s="145"/>
      <c r="F5" s="146"/>
      <c r="G5" s="145"/>
      <c r="H5" s="145"/>
      <c r="I5" s="145"/>
      <c r="J5" s="145"/>
      <c r="K5" s="145"/>
      <c r="L5" s="145"/>
      <c r="M5" s="145"/>
    </row>
    <row r="6" spans="1:13">
      <c r="A6" s="144" t="s">
        <v>183</v>
      </c>
      <c r="B6" s="144" t="s">
        <v>184</v>
      </c>
      <c r="E6" s="145"/>
      <c r="F6" s="145"/>
      <c r="G6" s="145"/>
      <c r="H6" s="145"/>
      <c r="J6" s="144" t="s">
        <v>185</v>
      </c>
      <c r="K6" s="145"/>
      <c r="L6" s="146"/>
      <c r="M6" s="146"/>
    </row>
    <row r="7" spans="1:13">
      <c r="A7" s="144" t="s">
        <v>186</v>
      </c>
      <c r="B7" s="144" t="s">
        <v>187</v>
      </c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>
      <c r="A8" s="144" t="s">
        <v>188</v>
      </c>
      <c r="B8" s="144" t="s">
        <v>324</v>
      </c>
      <c r="F8" s="146"/>
      <c r="G8" s="146"/>
    </row>
    <row r="9" spans="1:13">
      <c r="A9" s="144" t="s">
        <v>189</v>
      </c>
      <c r="B9" s="144" t="s">
        <v>190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3">
      <c r="A10" s="144" t="s">
        <v>191</v>
      </c>
      <c r="B10" s="144" t="s">
        <v>192</v>
      </c>
      <c r="D10" s="146"/>
      <c r="E10" s="146"/>
      <c r="F10" s="146"/>
      <c r="G10" s="146"/>
      <c r="H10" s="146"/>
      <c r="I10" s="146"/>
      <c r="J10" s="146"/>
      <c r="K10" s="146"/>
      <c r="L10" s="146"/>
      <c r="M10" s="145"/>
    </row>
    <row r="11" spans="1:13"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1:13" ht="10.5" customHeight="1"/>
    <row r="13" spans="1:13">
      <c r="K13" s="147" t="s">
        <v>163</v>
      </c>
      <c r="L13" s="147" t="s">
        <v>149</v>
      </c>
      <c r="M13" s="147" t="s">
        <v>164</v>
      </c>
    </row>
    <row r="14" spans="1:13">
      <c r="A14" s="144" t="s">
        <v>194</v>
      </c>
      <c r="B14" s="144" t="s">
        <v>766</v>
      </c>
      <c r="K14" s="535"/>
      <c r="L14" s="535"/>
      <c r="M14" s="535"/>
    </row>
    <row r="15" spans="1:13">
      <c r="A15" s="144" t="s">
        <v>195</v>
      </c>
      <c r="B15" s="144" t="s">
        <v>767</v>
      </c>
      <c r="K15" s="535"/>
      <c r="L15" s="535"/>
      <c r="M15" s="535"/>
    </row>
    <row r="16" spans="1:13">
      <c r="A16" s="144" t="s">
        <v>196</v>
      </c>
      <c r="B16" s="144" t="s">
        <v>768</v>
      </c>
      <c r="K16" s="535">
        <f>K14-K15</f>
        <v>0</v>
      </c>
      <c r="L16" s="482">
        <f>L14-L15</f>
        <v>0</v>
      </c>
      <c r="M16" s="535">
        <f>M14-M15</f>
        <v>0</v>
      </c>
    </row>
    <row r="17" spans="1:13">
      <c r="A17" s="144" t="s">
        <v>197</v>
      </c>
      <c r="B17" s="144" t="s">
        <v>198</v>
      </c>
      <c r="L17" s="535"/>
      <c r="M17" s="149" t="s">
        <v>129</v>
      </c>
    </row>
    <row r="18" spans="1:13">
      <c r="A18" s="144" t="s">
        <v>199</v>
      </c>
      <c r="B18" s="144" t="s">
        <v>200</v>
      </c>
      <c r="L18" s="148" t="e">
        <f>L17/M16</f>
        <v>#DIV/0!</v>
      </c>
      <c r="M18" s="149" t="s">
        <v>193</v>
      </c>
    </row>
    <row r="19" spans="1:13">
      <c r="A19" s="144" t="s">
        <v>201</v>
      </c>
      <c r="B19" s="144" t="s">
        <v>202</v>
      </c>
      <c r="K19" s="853" t="s">
        <v>769</v>
      </c>
      <c r="L19" s="853"/>
      <c r="M19" s="853"/>
    </row>
    <row r="20" spans="1:13">
      <c r="B20" s="145" t="s">
        <v>770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</row>
    <row r="21" spans="1:13"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 ht="12" customHeight="1"/>
    <row r="24" spans="1:13">
      <c r="A24" s="144" t="s">
        <v>203</v>
      </c>
      <c r="B24" s="144" t="s">
        <v>204</v>
      </c>
    </row>
    <row r="25" spans="1:13">
      <c r="B25" s="145" t="s">
        <v>771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</row>
    <row r="26" spans="1:13">
      <c r="B26" s="145" t="s">
        <v>772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</row>
    <row r="27" spans="1:13"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3" ht="12" customHeight="1"/>
    <row r="29" spans="1:13" ht="23.1" customHeight="1"/>
  </sheetData>
  <mergeCells count="3">
    <mergeCell ref="A1:M1"/>
    <mergeCell ref="A2:M2"/>
    <mergeCell ref="K19:M1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firstPageNumber="26" orientation="portrait" r:id="rId1"/>
  <headerFooter>
    <oddFooter>&amp;C 31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6"/>
  <sheetViews>
    <sheetView view="pageBreakPreview" zoomScaleNormal="100" zoomScaleSheetLayoutView="100" workbookViewId="0">
      <selection activeCell="G37" sqref="G37"/>
    </sheetView>
  </sheetViews>
  <sheetFormatPr defaultRowHeight="13.5"/>
  <cols>
    <col min="1" max="1" width="1.625" style="421" customWidth="1"/>
    <col min="2" max="2" width="3.625" style="221" customWidth="1"/>
    <col min="3" max="3" width="8" style="420" customWidth="1"/>
    <col min="4" max="4" width="14.5" style="420" customWidth="1"/>
    <col min="5" max="5" width="12.25" style="221" customWidth="1"/>
    <col min="6" max="6" width="13.875" style="221" customWidth="1"/>
    <col min="7" max="7" width="14.375" style="221" customWidth="1"/>
    <col min="8" max="8" width="13.75" style="221" customWidth="1"/>
    <col min="9" max="16384" width="9" style="221"/>
  </cols>
  <sheetData>
    <row r="1" spans="2:13" s="421" customFormat="1" ht="28.5">
      <c r="B1" s="855" t="s">
        <v>177</v>
      </c>
      <c r="C1" s="855"/>
      <c r="D1" s="855"/>
      <c r="E1" s="855"/>
      <c r="F1" s="855"/>
      <c r="G1" s="855"/>
      <c r="H1" s="855"/>
    </row>
    <row r="2" spans="2:13" s="421" customFormat="1" ht="26.25">
      <c r="B2" s="856" t="s">
        <v>773</v>
      </c>
      <c r="C2" s="856"/>
      <c r="D2" s="856"/>
      <c r="E2" s="856"/>
      <c r="F2" s="856"/>
      <c r="G2" s="856"/>
      <c r="H2" s="856"/>
    </row>
    <row r="3" spans="2:13" s="421" customFormat="1" ht="21.75" thickBot="1">
      <c r="B3" s="407" t="s">
        <v>774</v>
      </c>
      <c r="C3" s="422" t="s">
        <v>775</v>
      </c>
      <c r="D3" s="422"/>
      <c r="E3" s="407"/>
    </row>
    <row r="4" spans="2:13" ht="26.25" customHeight="1">
      <c r="B4" s="857" t="s">
        <v>776</v>
      </c>
      <c r="C4" s="858"/>
      <c r="D4" s="858"/>
      <c r="E4" s="858"/>
      <c r="F4" s="858"/>
      <c r="G4" s="858"/>
      <c r="H4" s="859"/>
      <c r="I4" s="418"/>
      <c r="J4" s="419"/>
      <c r="K4" s="419"/>
      <c r="L4" s="419"/>
    </row>
    <row r="5" spans="2:13" ht="20.25" customHeight="1">
      <c r="B5" s="860"/>
      <c r="C5" s="861"/>
      <c r="D5" s="861"/>
      <c r="E5" s="861"/>
      <c r="F5" s="861"/>
      <c r="G5" s="861"/>
      <c r="H5" s="862"/>
      <c r="I5" s="418"/>
      <c r="J5" s="419"/>
      <c r="K5" s="419"/>
      <c r="L5" s="419"/>
    </row>
    <row r="6" spans="2:13" ht="12.75" customHeight="1">
      <c r="B6" s="860"/>
      <c r="C6" s="861"/>
      <c r="D6" s="861"/>
      <c r="E6" s="861"/>
      <c r="F6" s="861"/>
      <c r="G6" s="861"/>
      <c r="H6" s="862"/>
      <c r="I6" s="418"/>
      <c r="J6" s="419"/>
      <c r="K6" s="419"/>
      <c r="L6" s="419"/>
    </row>
    <row r="7" spans="2:13" ht="12.75" customHeight="1">
      <c r="B7" s="860"/>
      <c r="C7" s="861"/>
      <c r="D7" s="861"/>
      <c r="E7" s="861"/>
      <c r="F7" s="861"/>
      <c r="G7" s="861"/>
      <c r="H7" s="862"/>
      <c r="I7" s="418"/>
      <c r="J7" s="419"/>
      <c r="K7" s="419"/>
      <c r="L7" s="419"/>
    </row>
    <row r="8" spans="2:13" ht="27" customHeight="1">
      <c r="B8" s="860"/>
      <c r="C8" s="861"/>
      <c r="D8" s="861"/>
      <c r="E8" s="861"/>
      <c r="F8" s="861"/>
      <c r="G8" s="861"/>
      <c r="H8" s="862"/>
      <c r="I8" s="418"/>
      <c r="J8" s="419"/>
      <c r="K8" s="419"/>
      <c r="L8" s="419"/>
    </row>
    <row r="9" spans="2:13" ht="13.5" customHeight="1">
      <c r="B9" s="860"/>
      <c r="C9" s="861"/>
      <c r="D9" s="861"/>
      <c r="E9" s="861"/>
      <c r="F9" s="861"/>
      <c r="G9" s="861"/>
      <c r="H9" s="862"/>
      <c r="I9" s="418"/>
      <c r="J9" s="419"/>
      <c r="K9" s="419"/>
      <c r="L9" s="419"/>
    </row>
    <row r="10" spans="2:13" ht="12.75" customHeight="1">
      <c r="B10" s="860"/>
      <c r="C10" s="861"/>
      <c r="D10" s="861"/>
      <c r="E10" s="861"/>
      <c r="F10" s="861"/>
      <c r="G10" s="861"/>
      <c r="H10" s="862"/>
      <c r="I10" s="418"/>
      <c r="J10" s="419"/>
      <c r="K10" s="419"/>
      <c r="L10" s="419"/>
    </row>
    <row r="11" spans="2:13" ht="24" customHeight="1">
      <c r="B11" s="860"/>
      <c r="C11" s="861"/>
      <c r="D11" s="861"/>
      <c r="E11" s="861"/>
      <c r="F11" s="861"/>
      <c r="G11" s="861"/>
      <c r="H11" s="862"/>
      <c r="I11" s="418"/>
      <c r="J11" s="419"/>
      <c r="K11" s="419"/>
      <c r="L11" s="419"/>
    </row>
    <row r="12" spans="2:13" ht="24" hidden="1" customHeight="1">
      <c r="B12" s="860"/>
      <c r="C12" s="861"/>
      <c r="D12" s="861"/>
      <c r="E12" s="861"/>
      <c r="F12" s="861"/>
      <c r="G12" s="861"/>
      <c r="H12" s="862"/>
      <c r="I12" s="418"/>
      <c r="J12" s="419"/>
      <c r="K12" s="419"/>
      <c r="L12" s="419"/>
    </row>
    <row r="13" spans="2:13" ht="24" customHeight="1">
      <c r="B13" s="860"/>
      <c r="C13" s="861"/>
      <c r="D13" s="861"/>
      <c r="E13" s="861"/>
      <c r="F13" s="861"/>
      <c r="G13" s="861"/>
      <c r="H13" s="862"/>
      <c r="I13" s="418"/>
      <c r="J13" s="419"/>
      <c r="K13" s="419"/>
      <c r="L13" s="419"/>
    </row>
    <row r="14" spans="2:13" ht="13.5" customHeight="1" thickBot="1">
      <c r="B14" s="863"/>
      <c r="C14" s="864"/>
      <c r="D14" s="864"/>
      <c r="E14" s="864"/>
      <c r="F14" s="864"/>
      <c r="G14" s="864"/>
      <c r="H14" s="865"/>
      <c r="I14" s="418"/>
      <c r="J14" s="419"/>
      <c r="K14" s="419"/>
      <c r="L14" s="419"/>
      <c r="M14" s="420"/>
    </row>
    <row r="15" spans="2:13" s="421" customFormat="1" ht="21">
      <c r="B15" s="866" t="s">
        <v>816</v>
      </c>
      <c r="C15" s="866"/>
      <c r="D15" s="866"/>
      <c r="E15" s="866"/>
      <c r="F15" s="866"/>
      <c r="G15" s="866"/>
      <c r="H15" s="866"/>
    </row>
    <row r="16" spans="2:13" s="421" customFormat="1">
      <c r="B16" s="423"/>
      <c r="C16" s="423"/>
      <c r="D16" s="423"/>
      <c r="E16" s="423"/>
      <c r="F16" s="423"/>
      <c r="G16" s="423"/>
      <c r="H16" s="423"/>
    </row>
    <row r="17" spans="2:12" s="421" customFormat="1" ht="21">
      <c r="B17" s="407" t="s">
        <v>777</v>
      </c>
      <c r="C17" s="407" t="s">
        <v>205</v>
      </c>
      <c r="D17" s="407"/>
      <c r="E17" s="854"/>
      <c r="F17" s="854"/>
      <c r="G17" s="854"/>
      <c r="H17" s="854"/>
      <c r="I17" s="854"/>
      <c r="J17" s="854"/>
    </row>
    <row r="18" spans="2:12" s="421" customFormat="1" ht="21">
      <c r="C18" s="407"/>
      <c r="D18" s="407"/>
      <c r="E18" s="854"/>
      <c r="F18" s="854"/>
      <c r="G18" s="854"/>
      <c r="H18" s="854"/>
      <c r="I18" s="854"/>
      <c r="J18" s="854"/>
    </row>
    <row r="19" spans="2:12" s="421" customFormat="1" ht="21">
      <c r="B19" s="407"/>
      <c r="C19" s="407"/>
      <c r="D19" s="422" t="s">
        <v>778</v>
      </c>
      <c r="E19" s="407"/>
    </row>
    <row r="20" spans="2:12" s="421" customFormat="1" ht="21">
      <c r="C20" s="854"/>
      <c r="D20" s="854"/>
      <c r="E20" s="854"/>
      <c r="F20" s="854"/>
      <c r="G20" s="854"/>
      <c r="H20" s="854"/>
    </row>
    <row r="21" spans="2:12" s="421" customFormat="1" ht="21">
      <c r="C21" s="407"/>
      <c r="D21" s="407"/>
      <c r="E21" s="854"/>
      <c r="F21" s="854"/>
      <c r="G21" s="854"/>
      <c r="H21" s="854"/>
      <c r="I21" s="854"/>
      <c r="J21" s="854"/>
    </row>
    <row r="22" spans="2:12" s="421" customFormat="1" ht="21">
      <c r="C22" s="407"/>
      <c r="D22" s="407"/>
      <c r="E22" s="854"/>
      <c r="F22" s="854"/>
      <c r="G22" s="854"/>
      <c r="H22" s="854"/>
      <c r="I22" s="854"/>
      <c r="J22" s="854"/>
    </row>
    <row r="23" spans="2:12" s="421" customFormat="1">
      <c r="C23" s="854"/>
      <c r="D23" s="854"/>
      <c r="E23" s="854"/>
      <c r="F23" s="854"/>
      <c r="G23" s="854"/>
      <c r="H23" s="854"/>
    </row>
    <row r="24" spans="2:12" s="421" customFormat="1">
      <c r="C24" s="854"/>
      <c r="D24" s="854"/>
      <c r="E24" s="854"/>
      <c r="F24" s="854"/>
      <c r="G24" s="854"/>
      <c r="H24" s="854"/>
    </row>
    <row r="25" spans="2:12" s="421" customFormat="1">
      <c r="C25" s="854"/>
      <c r="D25" s="854"/>
      <c r="E25" s="854"/>
      <c r="F25" s="854"/>
      <c r="G25" s="854"/>
      <c r="H25" s="854"/>
    </row>
    <row r="26" spans="2:12">
      <c r="E26" s="420"/>
      <c r="F26" s="420"/>
      <c r="G26" s="420"/>
      <c r="H26" s="420"/>
      <c r="I26" s="420"/>
      <c r="J26" s="420"/>
      <c r="K26" s="420"/>
      <c r="L26" s="420"/>
    </row>
  </sheetData>
  <mergeCells count="10">
    <mergeCell ref="C20:H20"/>
    <mergeCell ref="E21:J21"/>
    <mergeCell ref="E22:J22"/>
    <mergeCell ref="C23:H25"/>
    <mergeCell ref="B1:H1"/>
    <mergeCell ref="B2:H2"/>
    <mergeCell ref="B4:H14"/>
    <mergeCell ref="B15:H15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30"/>
  <sheetViews>
    <sheetView view="pageBreakPreview" zoomScaleNormal="100" zoomScaleSheetLayoutView="100" workbookViewId="0">
      <selection activeCell="G37" sqref="G37"/>
    </sheetView>
  </sheetViews>
  <sheetFormatPr defaultRowHeight="21"/>
  <cols>
    <col min="1" max="16384" width="9" style="426"/>
  </cols>
  <sheetData>
    <row r="1" spans="1:9" ht="21.75" thickBot="1">
      <c r="A1" s="450" t="s">
        <v>811</v>
      </c>
    </row>
    <row r="2" spans="1:9">
      <c r="A2" s="544"/>
      <c r="B2" s="545"/>
      <c r="C2" s="545"/>
      <c r="D2" s="545"/>
      <c r="E2" s="545"/>
      <c r="F2" s="545"/>
      <c r="G2" s="545"/>
      <c r="H2" s="545"/>
      <c r="I2" s="546"/>
    </row>
    <row r="3" spans="1:9">
      <c r="A3" s="547"/>
      <c r="I3" s="548"/>
    </row>
    <row r="4" spans="1:9">
      <c r="A4" s="547"/>
      <c r="I4" s="548"/>
    </row>
    <row r="5" spans="1:9">
      <c r="A5" s="547"/>
      <c r="I5" s="548"/>
    </row>
    <row r="6" spans="1:9">
      <c r="A6" s="547"/>
      <c r="I6" s="548"/>
    </row>
    <row r="7" spans="1:9">
      <c r="A7" s="547"/>
      <c r="I7" s="548"/>
    </row>
    <row r="8" spans="1:9">
      <c r="A8" s="547"/>
      <c r="I8" s="548"/>
    </row>
    <row r="9" spans="1:9">
      <c r="A9" s="547"/>
      <c r="I9" s="548"/>
    </row>
    <row r="10" spans="1:9">
      <c r="A10" s="547"/>
      <c r="I10" s="548"/>
    </row>
    <row r="11" spans="1:9">
      <c r="A11" s="547"/>
      <c r="I11" s="548"/>
    </row>
    <row r="12" spans="1:9">
      <c r="A12" s="547"/>
      <c r="I12" s="548"/>
    </row>
    <row r="13" spans="1:9">
      <c r="A13" s="547"/>
      <c r="I13" s="548"/>
    </row>
    <row r="14" spans="1:9">
      <c r="A14" s="547"/>
      <c r="I14" s="548"/>
    </row>
    <row r="15" spans="1:9">
      <c r="A15" s="547"/>
      <c r="I15" s="548"/>
    </row>
    <row r="16" spans="1:9">
      <c r="A16" s="547"/>
      <c r="I16" s="548"/>
    </row>
    <row r="17" spans="1:9">
      <c r="A17" s="547"/>
      <c r="I17" s="548"/>
    </row>
    <row r="18" spans="1:9">
      <c r="A18" s="547"/>
      <c r="I18" s="548"/>
    </row>
    <row r="19" spans="1:9">
      <c r="A19" s="547"/>
      <c r="I19" s="548"/>
    </row>
    <row r="20" spans="1:9">
      <c r="A20" s="547"/>
      <c r="I20" s="548"/>
    </row>
    <row r="21" spans="1:9">
      <c r="A21" s="547"/>
      <c r="I21" s="548"/>
    </row>
    <row r="22" spans="1:9">
      <c r="A22" s="547"/>
      <c r="I22" s="548"/>
    </row>
    <row r="23" spans="1:9">
      <c r="A23" s="547"/>
      <c r="I23" s="548"/>
    </row>
    <row r="24" spans="1:9">
      <c r="A24" s="547"/>
      <c r="I24" s="548"/>
    </row>
    <row r="25" spans="1:9">
      <c r="A25" s="547"/>
      <c r="I25" s="548"/>
    </row>
    <row r="26" spans="1:9">
      <c r="A26" s="547"/>
      <c r="I26" s="548"/>
    </row>
    <row r="27" spans="1:9">
      <c r="A27" s="547"/>
      <c r="I27" s="548"/>
    </row>
    <row r="28" spans="1:9">
      <c r="A28" s="547"/>
      <c r="I28" s="548"/>
    </row>
    <row r="29" spans="1:9">
      <c r="A29" s="547"/>
      <c r="I29" s="548"/>
    </row>
    <row r="30" spans="1:9" ht="21.75" thickBot="1">
      <c r="A30" s="549"/>
      <c r="B30" s="550"/>
      <c r="C30" s="550"/>
      <c r="D30" s="550"/>
      <c r="E30" s="550"/>
      <c r="F30" s="550"/>
      <c r="G30" s="550"/>
      <c r="H30" s="550"/>
      <c r="I30" s="55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29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3.25" style="144" customWidth="1"/>
    <col min="2" max="2" width="8.25" style="144" customWidth="1"/>
    <col min="3" max="3" width="4.375" style="144" customWidth="1"/>
    <col min="4" max="4" width="2.875" style="144" customWidth="1"/>
    <col min="5" max="5" width="2.375" style="144" customWidth="1"/>
    <col min="6" max="6" width="6" style="144" customWidth="1"/>
    <col min="7" max="7" width="9" style="144"/>
    <col min="8" max="8" width="3.625" style="144" customWidth="1"/>
    <col min="9" max="9" width="2.75" style="144" customWidth="1"/>
    <col min="10" max="10" width="6" style="144" customWidth="1"/>
    <col min="11" max="11" width="6.5" style="144" customWidth="1"/>
    <col min="12" max="13" width="13.375" style="144" customWidth="1"/>
    <col min="14" max="16384" width="9" style="144"/>
  </cols>
  <sheetData>
    <row r="1" spans="1:13" ht="21">
      <c r="A1" s="852" t="s">
        <v>177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</row>
    <row r="2" spans="1:13" ht="21">
      <c r="A2" s="852" t="s">
        <v>178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</row>
    <row r="3" spans="1:13" ht="11.25" customHeight="1"/>
    <row r="4" spans="1:13">
      <c r="A4" s="144" t="s">
        <v>179</v>
      </c>
      <c r="B4" s="144" t="s">
        <v>180</v>
      </c>
      <c r="D4" s="145"/>
      <c r="E4" s="145"/>
      <c r="F4" s="145"/>
    </row>
    <row r="5" spans="1:13">
      <c r="A5" s="144" t="s">
        <v>181</v>
      </c>
      <c r="B5" s="144" t="s">
        <v>182</v>
      </c>
      <c r="C5" s="145"/>
      <c r="D5" s="145"/>
      <c r="E5" s="145"/>
      <c r="F5" s="146"/>
      <c r="G5" s="145"/>
      <c r="H5" s="145"/>
      <c r="I5" s="145"/>
      <c r="J5" s="145"/>
      <c r="K5" s="145"/>
      <c r="L5" s="145"/>
      <c r="M5" s="145"/>
    </row>
    <row r="6" spans="1:13">
      <c r="A6" s="144" t="s">
        <v>183</v>
      </c>
      <c r="B6" s="144" t="s">
        <v>184</v>
      </c>
      <c r="E6" s="145"/>
      <c r="F6" s="145"/>
      <c r="G6" s="145"/>
      <c r="H6" s="145"/>
      <c r="J6" s="144" t="s">
        <v>185</v>
      </c>
      <c r="K6" s="145"/>
      <c r="L6" s="146"/>
      <c r="M6" s="146"/>
    </row>
    <row r="7" spans="1:13">
      <c r="A7" s="144" t="s">
        <v>186</v>
      </c>
      <c r="B7" s="144" t="s">
        <v>187</v>
      </c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>
      <c r="A8" s="144" t="s">
        <v>188</v>
      </c>
      <c r="B8" s="144" t="s">
        <v>324</v>
      </c>
      <c r="F8" s="146"/>
      <c r="G8" s="146"/>
    </row>
    <row r="9" spans="1:13">
      <c r="A9" s="144" t="s">
        <v>189</v>
      </c>
      <c r="B9" s="144" t="s">
        <v>190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3">
      <c r="A10" s="144" t="s">
        <v>191</v>
      </c>
      <c r="B10" s="144" t="s">
        <v>192</v>
      </c>
      <c r="D10" s="146"/>
      <c r="E10" s="146"/>
      <c r="F10" s="146"/>
      <c r="G10" s="146"/>
      <c r="H10" s="146"/>
      <c r="I10" s="146"/>
      <c r="J10" s="146"/>
      <c r="K10" s="146"/>
      <c r="L10" s="146"/>
      <c r="M10" s="145"/>
    </row>
    <row r="11" spans="1:13"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1:13" ht="10.5" customHeight="1"/>
    <row r="13" spans="1:13">
      <c r="K13" s="147" t="s">
        <v>163</v>
      </c>
      <c r="L13" s="147" t="s">
        <v>149</v>
      </c>
      <c r="M13" s="147" t="s">
        <v>164</v>
      </c>
    </row>
    <row r="14" spans="1:13">
      <c r="A14" s="144" t="s">
        <v>194</v>
      </c>
      <c r="B14" s="144" t="s">
        <v>766</v>
      </c>
      <c r="K14" s="535"/>
      <c r="L14" s="535"/>
      <c r="M14" s="535"/>
    </row>
    <row r="15" spans="1:13">
      <c r="A15" s="144" t="s">
        <v>195</v>
      </c>
      <c r="B15" s="144" t="s">
        <v>767</v>
      </c>
      <c r="K15" s="535"/>
      <c r="L15" s="535"/>
      <c r="M15" s="535"/>
    </row>
    <row r="16" spans="1:13">
      <c r="A16" s="144" t="s">
        <v>196</v>
      </c>
      <c r="B16" s="144" t="s">
        <v>768</v>
      </c>
      <c r="K16" s="535">
        <f>K14-K15</f>
        <v>0</v>
      </c>
      <c r="L16" s="482">
        <f>L14-L15</f>
        <v>0</v>
      </c>
      <c r="M16" s="535">
        <f>M14-M15</f>
        <v>0</v>
      </c>
    </row>
    <row r="17" spans="1:13">
      <c r="A17" s="144" t="s">
        <v>197</v>
      </c>
      <c r="B17" s="144" t="s">
        <v>198</v>
      </c>
      <c r="L17" s="535"/>
      <c r="M17" s="149" t="s">
        <v>129</v>
      </c>
    </row>
    <row r="18" spans="1:13">
      <c r="A18" s="144" t="s">
        <v>199</v>
      </c>
      <c r="B18" s="144" t="s">
        <v>200</v>
      </c>
      <c r="L18" s="148" t="e">
        <f>L17/M16</f>
        <v>#DIV/0!</v>
      </c>
      <c r="M18" s="149" t="s">
        <v>193</v>
      </c>
    </row>
    <row r="19" spans="1:13">
      <c r="A19" s="144" t="s">
        <v>201</v>
      </c>
      <c r="B19" s="144" t="s">
        <v>202</v>
      </c>
      <c r="K19" s="853" t="s">
        <v>769</v>
      </c>
      <c r="L19" s="853"/>
      <c r="M19" s="853"/>
    </row>
    <row r="20" spans="1:13">
      <c r="B20" s="145" t="s">
        <v>770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</row>
    <row r="21" spans="1:13"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 ht="12" customHeight="1"/>
    <row r="24" spans="1:13">
      <c r="A24" s="144" t="s">
        <v>203</v>
      </c>
      <c r="B24" s="144" t="s">
        <v>204</v>
      </c>
    </row>
    <row r="25" spans="1:13">
      <c r="B25" s="145" t="s">
        <v>771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</row>
    <row r="26" spans="1:13">
      <c r="B26" s="145" t="s">
        <v>772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</row>
    <row r="27" spans="1:13"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3" ht="12" customHeight="1"/>
    <row r="29" spans="1:13" ht="23.1" customHeight="1"/>
  </sheetData>
  <mergeCells count="3">
    <mergeCell ref="A1:M1"/>
    <mergeCell ref="A2:M2"/>
    <mergeCell ref="K19:M19"/>
  </mergeCells>
  <pageMargins left="0.70866141732283472" right="0.70866141732283472" top="0.74803149606299213" bottom="0.74803149606299213" header="0.31496062992125984" footer="0.31496062992125984"/>
  <pageSetup paperSize="9" firstPageNumber="26" orientation="portrait" r:id="rId1"/>
  <headerFooter>
    <oddFooter>&amp;C 34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26"/>
  <sheetViews>
    <sheetView view="pageBreakPreview" zoomScaleNormal="100" zoomScaleSheetLayoutView="100" workbookViewId="0">
      <selection activeCell="G37" sqref="G37"/>
    </sheetView>
  </sheetViews>
  <sheetFormatPr defaultRowHeight="13.5"/>
  <cols>
    <col min="1" max="1" width="1.625" style="421" customWidth="1"/>
    <col min="2" max="2" width="3.625" style="221" customWidth="1"/>
    <col min="3" max="3" width="8" style="420" customWidth="1"/>
    <col min="4" max="4" width="14.5" style="420" customWidth="1"/>
    <col min="5" max="5" width="12.25" style="221" customWidth="1"/>
    <col min="6" max="6" width="13.875" style="221" customWidth="1"/>
    <col min="7" max="7" width="14.375" style="221" customWidth="1"/>
    <col min="8" max="8" width="13.75" style="221" customWidth="1"/>
    <col min="9" max="16384" width="9" style="221"/>
  </cols>
  <sheetData>
    <row r="1" spans="2:13" s="421" customFormat="1" ht="28.5">
      <c r="B1" s="855" t="s">
        <v>177</v>
      </c>
      <c r="C1" s="855"/>
      <c r="D1" s="855"/>
      <c r="E1" s="855"/>
      <c r="F1" s="855"/>
      <c r="G1" s="855"/>
      <c r="H1" s="855"/>
    </row>
    <row r="2" spans="2:13" s="421" customFormat="1" ht="26.25">
      <c r="B2" s="856" t="s">
        <v>773</v>
      </c>
      <c r="C2" s="856"/>
      <c r="D2" s="856"/>
      <c r="E2" s="856"/>
      <c r="F2" s="856"/>
      <c r="G2" s="856"/>
      <c r="H2" s="856"/>
    </row>
    <row r="3" spans="2:13" s="421" customFormat="1" ht="21.75" thickBot="1">
      <c r="B3" s="407" t="s">
        <v>774</v>
      </c>
      <c r="C3" s="422" t="s">
        <v>775</v>
      </c>
      <c r="D3" s="422"/>
      <c r="E3" s="407"/>
    </row>
    <row r="4" spans="2:13" ht="26.25" customHeight="1">
      <c r="B4" s="857" t="s">
        <v>776</v>
      </c>
      <c r="C4" s="858"/>
      <c r="D4" s="858"/>
      <c r="E4" s="858"/>
      <c r="F4" s="858"/>
      <c r="G4" s="858"/>
      <c r="H4" s="859"/>
      <c r="I4" s="418"/>
      <c r="J4" s="419"/>
      <c r="K4" s="419"/>
      <c r="L4" s="419"/>
    </row>
    <row r="5" spans="2:13" ht="20.25" customHeight="1">
      <c r="B5" s="860"/>
      <c r="C5" s="861"/>
      <c r="D5" s="861"/>
      <c r="E5" s="861"/>
      <c r="F5" s="861"/>
      <c r="G5" s="861"/>
      <c r="H5" s="862"/>
      <c r="I5" s="418"/>
      <c r="J5" s="419"/>
      <c r="K5" s="419"/>
      <c r="L5" s="419"/>
    </row>
    <row r="6" spans="2:13" ht="12.75" customHeight="1">
      <c r="B6" s="860"/>
      <c r="C6" s="861"/>
      <c r="D6" s="861"/>
      <c r="E6" s="861"/>
      <c r="F6" s="861"/>
      <c r="G6" s="861"/>
      <c r="H6" s="862"/>
      <c r="I6" s="418"/>
      <c r="J6" s="419"/>
      <c r="K6" s="419"/>
      <c r="L6" s="419"/>
    </row>
    <row r="7" spans="2:13" ht="12.75" customHeight="1">
      <c r="B7" s="860"/>
      <c r="C7" s="861"/>
      <c r="D7" s="861"/>
      <c r="E7" s="861"/>
      <c r="F7" s="861"/>
      <c r="G7" s="861"/>
      <c r="H7" s="862"/>
      <c r="I7" s="418"/>
      <c r="J7" s="419"/>
      <c r="K7" s="419"/>
      <c r="L7" s="419"/>
    </row>
    <row r="8" spans="2:13" ht="27" customHeight="1">
      <c r="B8" s="860"/>
      <c r="C8" s="861"/>
      <c r="D8" s="861"/>
      <c r="E8" s="861"/>
      <c r="F8" s="861"/>
      <c r="G8" s="861"/>
      <c r="H8" s="862"/>
      <c r="I8" s="418"/>
      <c r="J8" s="419"/>
      <c r="K8" s="419"/>
      <c r="L8" s="419"/>
    </row>
    <row r="9" spans="2:13" ht="13.5" customHeight="1">
      <c r="B9" s="860"/>
      <c r="C9" s="861"/>
      <c r="D9" s="861"/>
      <c r="E9" s="861"/>
      <c r="F9" s="861"/>
      <c r="G9" s="861"/>
      <c r="H9" s="862"/>
      <c r="I9" s="418"/>
      <c r="J9" s="419"/>
      <c r="K9" s="419"/>
      <c r="L9" s="419"/>
    </row>
    <row r="10" spans="2:13" ht="12.75" customHeight="1">
      <c r="B10" s="860"/>
      <c r="C10" s="861"/>
      <c r="D10" s="861"/>
      <c r="E10" s="861"/>
      <c r="F10" s="861"/>
      <c r="G10" s="861"/>
      <c r="H10" s="862"/>
      <c r="I10" s="418"/>
      <c r="J10" s="419"/>
      <c r="K10" s="419"/>
      <c r="L10" s="419"/>
    </row>
    <row r="11" spans="2:13" ht="24" customHeight="1">
      <c r="B11" s="860"/>
      <c r="C11" s="861"/>
      <c r="D11" s="861"/>
      <c r="E11" s="861"/>
      <c r="F11" s="861"/>
      <c r="G11" s="861"/>
      <c r="H11" s="862"/>
      <c r="I11" s="418"/>
      <c r="J11" s="419"/>
      <c r="K11" s="419"/>
      <c r="L11" s="419"/>
    </row>
    <row r="12" spans="2:13" ht="24" hidden="1" customHeight="1">
      <c r="B12" s="860"/>
      <c r="C12" s="861"/>
      <c r="D12" s="861"/>
      <c r="E12" s="861"/>
      <c r="F12" s="861"/>
      <c r="G12" s="861"/>
      <c r="H12" s="862"/>
      <c r="I12" s="418"/>
      <c r="J12" s="419"/>
      <c r="K12" s="419"/>
      <c r="L12" s="419"/>
    </row>
    <row r="13" spans="2:13" ht="24" customHeight="1">
      <c r="B13" s="860"/>
      <c r="C13" s="861"/>
      <c r="D13" s="861"/>
      <c r="E13" s="861"/>
      <c r="F13" s="861"/>
      <c r="G13" s="861"/>
      <c r="H13" s="862"/>
      <c r="I13" s="418"/>
      <c r="J13" s="419"/>
      <c r="K13" s="419"/>
      <c r="L13" s="419"/>
    </row>
    <row r="14" spans="2:13" ht="13.5" customHeight="1" thickBot="1">
      <c r="B14" s="863"/>
      <c r="C14" s="864"/>
      <c r="D14" s="864"/>
      <c r="E14" s="864"/>
      <c r="F14" s="864"/>
      <c r="G14" s="864"/>
      <c r="H14" s="865"/>
      <c r="I14" s="418"/>
      <c r="J14" s="419"/>
      <c r="K14" s="419"/>
      <c r="L14" s="419"/>
      <c r="M14" s="420"/>
    </row>
    <row r="15" spans="2:13" s="421" customFormat="1" ht="21">
      <c r="B15" s="866" t="s">
        <v>817</v>
      </c>
      <c r="C15" s="866"/>
      <c r="D15" s="866"/>
      <c r="E15" s="866"/>
      <c r="F15" s="866"/>
      <c r="G15" s="866"/>
      <c r="H15" s="866"/>
    </row>
    <row r="16" spans="2:13" s="421" customFormat="1">
      <c r="B16" s="423"/>
      <c r="C16" s="423"/>
      <c r="D16" s="423"/>
      <c r="E16" s="423"/>
      <c r="F16" s="423"/>
      <c r="G16" s="423"/>
      <c r="H16" s="423"/>
    </row>
    <row r="17" spans="2:12" s="421" customFormat="1" ht="21">
      <c r="B17" s="407" t="s">
        <v>777</v>
      </c>
      <c r="C17" s="407" t="s">
        <v>205</v>
      </c>
      <c r="D17" s="407"/>
      <c r="E17" s="854"/>
      <c r="F17" s="854"/>
      <c r="G17" s="854"/>
      <c r="H17" s="854"/>
      <c r="I17" s="854"/>
      <c r="J17" s="854"/>
    </row>
    <row r="18" spans="2:12" s="421" customFormat="1" ht="21">
      <c r="C18" s="407"/>
      <c r="D18" s="407"/>
      <c r="E18" s="854"/>
      <c r="F18" s="854"/>
      <c r="G18" s="854"/>
      <c r="H18" s="854"/>
      <c r="I18" s="854"/>
      <c r="J18" s="854"/>
    </row>
    <row r="19" spans="2:12" s="421" customFormat="1" ht="21">
      <c r="B19" s="407"/>
      <c r="C19" s="407"/>
      <c r="D19" s="422" t="s">
        <v>778</v>
      </c>
      <c r="E19" s="407"/>
    </row>
    <row r="20" spans="2:12" s="421" customFormat="1" ht="21">
      <c r="C20" s="854"/>
      <c r="D20" s="854"/>
      <c r="E20" s="854"/>
      <c r="F20" s="854"/>
      <c r="G20" s="854"/>
      <c r="H20" s="854"/>
    </row>
    <row r="21" spans="2:12" s="421" customFormat="1" ht="21">
      <c r="C21" s="407"/>
      <c r="D21" s="407"/>
      <c r="E21" s="854"/>
      <c r="F21" s="854"/>
      <c r="G21" s="854"/>
      <c r="H21" s="854"/>
      <c r="I21" s="854"/>
      <c r="J21" s="854"/>
    </row>
    <row r="22" spans="2:12" s="421" customFormat="1" ht="21">
      <c r="C22" s="407"/>
      <c r="D22" s="407"/>
      <c r="E22" s="854"/>
      <c r="F22" s="854"/>
      <c r="G22" s="854"/>
      <c r="H22" s="854"/>
      <c r="I22" s="854"/>
      <c r="J22" s="854"/>
    </row>
    <row r="23" spans="2:12" s="421" customFormat="1">
      <c r="C23" s="854"/>
      <c r="D23" s="854"/>
      <c r="E23" s="854"/>
      <c r="F23" s="854"/>
      <c r="G23" s="854"/>
      <c r="H23" s="854"/>
    </row>
    <row r="24" spans="2:12" s="421" customFormat="1">
      <c r="C24" s="854"/>
      <c r="D24" s="854"/>
      <c r="E24" s="854"/>
      <c r="F24" s="854"/>
      <c r="G24" s="854"/>
      <c r="H24" s="854"/>
    </row>
    <row r="25" spans="2:12" s="421" customFormat="1">
      <c r="C25" s="854"/>
      <c r="D25" s="854"/>
      <c r="E25" s="854"/>
      <c r="F25" s="854"/>
      <c r="G25" s="854"/>
      <c r="H25" s="854"/>
    </row>
    <row r="26" spans="2:12">
      <c r="E26" s="420"/>
      <c r="F26" s="420"/>
      <c r="G26" s="420"/>
      <c r="H26" s="420"/>
      <c r="I26" s="420"/>
      <c r="J26" s="420"/>
      <c r="K26" s="420"/>
      <c r="L26" s="420"/>
    </row>
  </sheetData>
  <mergeCells count="10">
    <mergeCell ref="C20:H20"/>
    <mergeCell ref="E21:J21"/>
    <mergeCell ref="E22:J22"/>
    <mergeCell ref="C23:H25"/>
    <mergeCell ref="B1:H1"/>
    <mergeCell ref="B2:H2"/>
    <mergeCell ref="B4:H14"/>
    <mergeCell ref="B15:H15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&amp;C35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30"/>
  <sheetViews>
    <sheetView view="pageBreakPreview" zoomScaleNormal="100" zoomScaleSheetLayoutView="100" workbookViewId="0">
      <selection activeCell="G37" sqref="G37"/>
    </sheetView>
  </sheetViews>
  <sheetFormatPr defaultRowHeight="21"/>
  <cols>
    <col min="1" max="16384" width="9" style="426"/>
  </cols>
  <sheetData>
    <row r="1" spans="1:9" ht="21.75" thickBot="1">
      <c r="A1" s="450" t="s">
        <v>811</v>
      </c>
    </row>
    <row r="2" spans="1:9">
      <c r="A2" s="544"/>
      <c r="B2" s="545"/>
      <c r="C2" s="545"/>
      <c r="D2" s="545"/>
      <c r="E2" s="545"/>
      <c r="F2" s="545"/>
      <c r="G2" s="545"/>
      <c r="H2" s="545"/>
      <c r="I2" s="546"/>
    </row>
    <row r="3" spans="1:9">
      <c r="A3" s="547"/>
      <c r="I3" s="548"/>
    </row>
    <row r="4" spans="1:9">
      <c r="A4" s="547"/>
      <c r="I4" s="548"/>
    </row>
    <row r="5" spans="1:9">
      <c r="A5" s="547"/>
      <c r="I5" s="548"/>
    </row>
    <row r="6" spans="1:9">
      <c r="A6" s="547"/>
      <c r="I6" s="548"/>
    </row>
    <row r="7" spans="1:9">
      <c r="A7" s="547"/>
      <c r="I7" s="548"/>
    </row>
    <row r="8" spans="1:9">
      <c r="A8" s="547"/>
      <c r="I8" s="548"/>
    </row>
    <row r="9" spans="1:9">
      <c r="A9" s="547"/>
      <c r="I9" s="548"/>
    </row>
    <row r="10" spans="1:9">
      <c r="A10" s="547"/>
      <c r="I10" s="548"/>
    </row>
    <row r="11" spans="1:9">
      <c r="A11" s="547"/>
      <c r="I11" s="548"/>
    </row>
    <row r="12" spans="1:9">
      <c r="A12" s="547"/>
      <c r="I12" s="548"/>
    </row>
    <row r="13" spans="1:9">
      <c r="A13" s="547"/>
      <c r="I13" s="548"/>
    </row>
    <row r="14" spans="1:9">
      <c r="A14" s="547"/>
      <c r="I14" s="548"/>
    </row>
    <row r="15" spans="1:9">
      <c r="A15" s="547"/>
      <c r="I15" s="548"/>
    </row>
    <row r="16" spans="1:9">
      <c r="A16" s="547"/>
      <c r="I16" s="548"/>
    </row>
    <row r="17" spans="1:9">
      <c r="A17" s="547"/>
      <c r="I17" s="548"/>
    </row>
    <row r="18" spans="1:9">
      <c r="A18" s="547"/>
      <c r="I18" s="548"/>
    </row>
    <row r="19" spans="1:9">
      <c r="A19" s="547"/>
      <c r="I19" s="548"/>
    </row>
    <row r="20" spans="1:9">
      <c r="A20" s="547"/>
      <c r="I20" s="548"/>
    </row>
    <row r="21" spans="1:9">
      <c r="A21" s="547"/>
      <c r="I21" s="548"/>
    </row>
    <row r="22" spans="1:9">
      <c r="A22" s="547"/>
      <c r="I22" s="548"/>
    </row>
    <row r="23" spans="1:9">
      <c r="A23" s="547"/>
      <c r="I23" s="548"/>
    </row>
    <row r="24" spans="1:9">
      <c r="A24" s="547"/>
      <c r="I24" s="548"/>
    </row>
    <row r="25" spans="1:9">
      <c r="A25" s="547"/>
      <c r="I25" s="548"/>
    </row>
    <row r="26" spans="1:9">
      <c r="A26" s="547"/>
      <c r="I26" s="548"/>
    </row>
    <row r="27" spans="1:9">
      <c r="A27" s="547"/>
      <c r="I27" s="548"/>
    </row>
    <row r="28" spans="1:9">
      <c r="A28" s="547"/>
      <c r="I28" s="548"/>
    </row>
    <row r="29" spans="1:9">
      <c r="A29" s="547"/>
      <c r="I29" s="548"/>
    </row>
    <row r="30" spans="1:9" ht="21.75" thickBot="1">
      <c r="A30" s="549"/>
      <c r="B30" s="550"/>
      <c r="C30" s="550"/>
      <c r="D30" s="550"/>
      <c r="E30" s="550"/>
      <c r="F30" s="550"/>
      <c r="G30" s="550"/>
      <c r="H30" s="550"/>
      <c r="I30" s="55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&amp;C36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6"/>
  <dimension ref="A1:Q30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3.25" style="144" customWidth="1"/>
    <col min="2" max="2" width="8.25" style="144" customWidth="1"/>
    <col min="3" max="3" width="4.375" style="144" customWidth="1"/>
    <col min="4" max="4" width="2.875" style="144" customWidth="1"/>
    <col min="5" max="5" width="2.375" style="144" customWidth="1"/>
    <col min="6" max="6" width="6" style="144" customWidth="1"/>
    <col min="7" max="7" width="9" style="144"/>
    <col min="8" max="8" width="3.625" style="144" customWidth="1"/>
    <col min="9" max="9" width="2.75" style="144" customWidth="1"/>
    <col min="10" max="10" width="6" style="144" customWidth="1"/>
    <col min="11" max="11" width="13" style="144" customWidth="1"/>
    <col min="12" max="13" width="13.375" style="144" customWidth="1"/>
    <col min="14" max="14" width="9" style="144"/>
    <col min="15" max="15" width="10.75" style="144" customWidth="1"/>
    <col min="16" max="16" width="13.5" style="144" customWidth="1"/>
    <col min="17" max="17" width="10.625" style="144" customWidth="1"/>
    <col min="18" max="16384" width="9" style="144"/>
  </cols>
  <sheetData>
    <row r="1" spans="1:17" ht="21">
      <c r="A1" s="852" t="s">
        <v>177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</row>
    <row r="2" spans="1:17" ht="21">
      <c r="A2" s="852" t="s">
        <v>206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</row>
    <row r="3" spans="1:17" ht="11.25" customHeight="1"/>
    <row r="4" spans="1:17">
      <c r="A4" s="144" t="s">
        <v>179</v>
      </c>
      <c r="B4" s="144" t="s">
        <v>180</v>
      </c>
      <c r="D4" s="145"/>
      <c r="E4" s="145"/>
      <c r="F4" s="145"/>
      <c r="K4" s="150"/>
    </row>
    <row r="5" spans="1:17">
      <c r="A5" s="144" t="s">
        <v>181</v>
      </c>
      <c r="B5" s="144" t="s">
        <v>182</v>
      </c>
      <c r="C5" s="145"/>
      <c r="D5" s="145"/>
      <c r="E5" s="145"/>
      <c r="F5" s="146"/>
      <c r="G5" s="145"/>
      <c r="H5" s="145"/>
      <c r="I5" s="145"/>
      <c r="J5" s="145"/>
      <c r="K5" s="145"/>
      <c r="L5" s="145"/>
      <c r="M5" s="145"/>
    </row>
    <row r="6" spans="1:17">
      <c r="A6" s="144" t="s">
        <v>183</v>
      </c>
      <c r="B6" s="144" t="s">
        <v>184</v>
      </c>
      <c r="E6" s="146"/>
      <c r="F6" s="146"/>
      <c r="G6" s="146"/>
      <c r="H6" s="146"/>
      <c r="J6" s="144" t="s">
        <v>185</v>
      </c>
      <c r="K6" s="146"/>
      <c r="L6" s="146"/>
      <c r="M6" s="145"/>
    </row>
    <row r="7" spans="1:17">
      <c r="A7" s="144" t="s">
        <v>186</v>
      </c>
      <c r="B7" s="144" t="s">
        <v>187</v>
      </c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8" spans="1:17">
      <c r="A8" s="144" t="s">
        <v>188</v>
      </c>
      <c r="B8" s="144" t="s">
        <v>324</v>
      </c>
      <c r="F8" s="146"/>
      <c r="G8" s="146"/>
    </row>
    <row r="9" spans="1:17">
      <c r="A9" s="144" t="s">
        <v>189</v>
      </c>
      <c r="B9" s="144" t="s">
        <v>190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7">
      <c r="A10" s="144" t="s">
        <v>191</v>
      </c>
      <c r="B10" s="144" t="s">
        <v>192</v>
      </c>
      <c r="D10" s="146"/>
      <c r="E10" s="146"/>
      <c r="F10" s="146"/>
      <c r="G10" s="146"/>
      <c r="H10" s="146"/>
      <c r="I10" s="146"/>
      <c r="J10" s="146"/>
      <c r="K10" s="146"/>
      <c r="L10" s="146"/>
      <c r="M10" s="145"/>
      <c r="P10" s="151"/>
    </row>
    <row r="11" spans="1:17"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P11" s="151"/>
    </row>
    <row r="12" spans="1:17"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P12" s="151"/>
    </row>
    <row r="13" spans="1:17" ht="10.5" customHeight="1"/>
    <row r="14" spans="1:17">
      <c r="K14" s="147" t="s">
        <v>325</v>
      </c>
      <c r="L14" s="147" t="s">
        <v>160</v>
      </c>
      <c r="M14" s="147" t="s">
        <v>164</v>
      </c>
      <c r="O14" s="152"/>
      <c r="P14" s="152"/>
      <c r="Q14" s="152"/>
    </row>
    <row r="15" spans="1:17">
      <c r="A15" s="144" t="s">
        <v>194</v>
      </c>
      <c r="B15" s="144" t="s">
        <v>766</v>
      </c>
      <c r="K15" s="153"/>
      <c r="L15" s="153"/>
      <c r="M15" s="153"/>
    </row>
    <row r="16" spans="1:17">
      <c r="A16" s="144" t="s">
        <v>195</v>
      </c>
      <c r="B16" s="144" t="s">
        <v>767</v>
      </c>
      <c r="K16" s="153"/>
      <c r="L16" s="153"/>
      <c r="M16" s="153"/>
    </row>
    <row r="17" spans="1:17">
      <c r="A17" s="144" t="s">
        <v>196</v>
      </c>
      <c r="B17" s="144" t="s">
        <v>768</v>
      </c>
      <c r="K17" s="153">
        <f>K15-K16</f>
        <v>0</v>
      </c>
      <c r="L17" s="153">
        <f>L15-L16</f>
        <v>0</v>
      </c>
      <c r="M17" s="153">
        <f>M15-M16</f>
        <v>0</v>
      </c>
    </row>
    <row r="18" spans="1:17">
      <c r="A18" s="144" t="s">
        <v>197</v>
      </c>
      <c r="B18" s="144" t="s">
        <v>198</v>
      </c>
      <c r="L18" s="153"/>
      <c r="M18" s="149" t="s">
        <v>129</v>
      </c>
      <c r="O18" s="154"/>
      <c r="P18" s="154"/>
      <c r="Q18" s="154"/>
    </row>
    <row r="19" spans="1:17">
      <c r="A19" s="144" t="s">
        <v>199</v>
      </c>
      <c r="B19" s="144" t="s">
        <v>200</v>
      </c>
      <c r="L19" s="155" t="e">
        <f>L18/M17</f>
        <v>#DIV/0!</v>
      </c>
      <c r="M19" s="149" t="s">
        <v>193</v>
      </c>
    </row>
    <row r="20" spans="1:17">
      <c r="A20" s="144" t="s">
        <v>201</v>
      </c>
      <c r="B20" s="144" t="s">
        <v>202</v>
      </c>
      <c r="K20" s="853" t="s">
        <v>769</v>
      </c>
      <c r="L20" s="853"/>
      <c r="M20" s="853"/>
      <c r="O20" s="156"/>
      <c r="P20" s="156"/>
      <c r="Q20" s="156"/>
    </row>
    <row r="21" spans="1:17">
      <c r="B21" s="145" t="s">
        <v>770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7"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O22" s="152"/>
      <c r="P22" s="152"/>
      <c r="Q22" s="152"/>
    </row>
    <row r="23" spans="1:17"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O23" s="152"/>
      <c r="P23" s="152"/>
      <c r="Q23" s="152"/>
    </row>
    <row r="24" spans="1:17"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7" ht="12" customHeight="1"/>
    <row r="26" spans="1:17">
      <c r="A26" s="144" t="s">
        <v>203</v>
      </c>
      <c r="B26" s="144" t="s">
        <v>204</v>
      </c>
      <c r="Q26" s="152"/>
    </row>
    <row r="27" spans="1:17">
      <c r="B27" s="145" t="s">
        <v>771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7">
      <c r="B28" s="145" t="s">
        <v>772</v>
      </c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7" ht="21" customHeight="1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7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</sheetData>
  <mergeCells count="3">
    <mergeCell ref="A1:M1"/>
    <mergeCell ref="A2:M2"/>
    <mergeCell ref="K20:M20"/>
  </mergeCells>
  <phoneticPr fontId="3" type="noConversion"/>
  <pageMargins left="0.70866141732283472" right="0.31496062992125984" top="0.74803149606299213" bottom="0.74803149606299213" header="0.31496062992125984" footer="0.31496062992125984"/>
  <pageSetup paperSize="9" scale="98" firstPageNumber="27" orientation="portrait" r:id="rId1"/>
  <headerFooter>
    <oddFooter>&amp;C 37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P59"/>
  <sheetViews>
    <sheetView showGridLines="0" view="pageBreakPreview" zoomScaleNormal="100" zoomScaleSheetLayoutView="100" workbookViewId="0">
      <selection activeCell="U41" sqref="U41"/>
    </sheetView>
  </sheetViews>
  <sheetFormatPr defaultRowHeight="18.75"/>
  <cols>
    <col min="1" max="1" width="2.5" style="8" customWidth="1"/>
    <col min="2" max="2" width="3.125" style="31" customWidth="1"/>
    <col min="3" max="3" width="5" style="8" customWidth="1"/>
    <col min="4" max="4" width="5.875" style="8" customWidth="1"/>
    <col min="5" max="5" width="5.5" style="8" customWidth="1"/>
    <col min="6" max="6" width="5" style="8" customWidth="1"/>
    <col min="7" max="7" width="7.5" style="8" customWidth="1"/>
    <col min="8" max="8" width="6.125" style="8" customWidth="1"/>
    <col min="9" max="9" width="8.75" style="8" customWidth="1"/>
    <col min="10" max="10" width="5.375" style="8" customWidth="1"/>
    <col min="11" max="11" width="4.125" style="8" customWidth="1"/>
    <col min="12" max="12" width="8.375" style="8" customWidth="1"/>
    <col min="13" max="13" width="8.875" style="8" customWidth="1"/>
    <col min="14" max="14" width="12.125" style="8" customWidth="1"/>
    <col min="15" max="15" width="2.875" style="8" customWidth="1"/>
    <col min="16" max="16384" width="9" style="8"/>
  </cols>
  <sheetData>
    <row r="1" spans="1:16" ht="30.75" customHeight="1" thickTop="1" thickBot="1">
      <c r="A1" s="627" t="s">
        <v>17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9"/>
      <c r="O1" s="7"/>
      <c r="P1" s="7"/>
    </row>
    <row r="2" spans="1:16" ht="21.75" customHeight="1" thickTop="1"/>
    <row r="3" spans="1:16" ht="21.75" customHeight="1">
      <c r="A3" s="634" t="s">
        <v>381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</row>
    <row r="4" spans="1:16" s="7" customFormat="1" ht="21.75" customHeight="1">
      <c r="B4" s="223" t="s">
        <v>641</v>
      </c>
      <c r="C4" s="7" t="s">
        <v>43</v>
      </c>
      <c r="E4" s="32"/>
      <c r="F4" s="608">
        <f>ปก!F21</f>
        <v>0</v>
      </c>
      <c r="G4" s="608"/>
      <c r="H4" s="608"/>
      <c r="I4" s="608"/>
      <c r="J4" s="608"/>
      <c r="K4" s="608"/>
      <c r="L4" s="608"/>
      <c r="M4" s="608"/>
      <c r="N4" s="608"/>
    </row>
    <row r="5" spans="1:16" s="7" customFormat="1" ht="21.75" customHeight="1">
      <c r="B5" s="9"/>
      <c r="C5" s="7" t="s">
        <v>326</v>
      </c>
      <c r="E5" s="32"/>
      <c r="F5" s="608">
        <f>ปก!F22</f>
        <v>0</v>
      </c>
      <c r="G5" s="608"/>
      <c r="H5" s="608"/>
      <c r="I5" s="608"/>
      <c r="J5" s="608"/>
      <c r="K5" s="608"/>
      <c r="L5" s="608"/>
      <c r="M5" s="608"/>
      <c r="N5" s="608"/>
    </row>
    <row r="6" spans="1:16" s="7" customFormat="1" ht="21.75" customHeight="1">
      <c r="B6" s="9"/>
      <c r="C6" s="7" t="s">
        <v>44</v>
      </c>
      <c r="E6" s="32"/>
      <c r="F6" s="608">
        <f>ปก!F23</f>
        <v>0</v>
      </c>
      <c r="G6" s="608"/>
      <c r="H6" s="608"/>
      <c r="I6" s="608"/>
      <c r="J6" s="608"/>
      <c r="K6" s="608"/>
      <c r="L6" s="608"/>
      <c r="M6" s="608"/>
      <c r="N6" s="608"/>
    </row>
    <row r="7" spans="1:16" s="7" customFormat="1" ht="21.75" customHeight="1">
      <c r="B7" s="223" t="s">
        <v>642</v>
      </c>
      <c r="C7" s="7" t="s">
        <v>344</v>
      </c>
    </row>
    <row r="8" spans="1:16" ht="21.75" customHeight="1">
      <c r="D8" s="610" t="s">
        <v>735</v>
      </c>
      <c r="E8" s="610"/>
      <c r="F8" s="610"/>
      <c r="G8" s="610"/>
      <c r="H8" s="610"/>
      <c r="I8" s="610"/>
      <c r="J8" s="610"/>
      <c r="K8" s="610"/>
      <c r="L8" s="610"/>
      <c r="M8" s="610"/>
      <c r="N8" s="610"/>
    </row>
    <row r="9" spans="1:16" ht="21.75" customHeight="1">
      <c r="D9" s="610"/>
      <c r="E9" s="610"/>
      <c r="F9" s="610"/>
      <c r="G9" s="610"/>
      <c r="H9" s="610"/>
      <c r="I9" s="610"/>
      <c r="J9" s="610"/>
      <c r="K9" s="610"/>
      <c r="L9" s="610"/>
      <c r="M9" s="610"/>
      <c r="N9" s="610"/>
    </row>
    <row r="10" spans="1:16" ht="21.75" customHeight="1">
      <c r="D10" s="610"/>
      <c r="E10" s="610"/>
      <c r="F10" s="610"/>
      <c r="G10" s="610"/>
      <c r="H10" s="610"/>
      <c r="I10" s="610"/>
      <c r="J10" s="610"/>
      <c r="K10" s="610"/>
      <c r="L10" s="610"/>
      <c r="M10" s="610"/>
      <c r="N10" s="610"/>
    </row>
    <row r="11" spans="1:16" ht="21.75" customHeight="1">
      <c r="D11" s="610" t="s">
        <v>736</v>
      </c>
      <c r="E11" s="610"/>
      <c r="F11" s="610"/>
      <c r="G11" s="610"/>
      <c r="H11" s="610"/>
      <c r="I11" s="610"/>
      <c r="J11" s="610"/>
      <c r="K11" s="610"/>
      <c r="L11" s="610"/>
      <c r="M11" s="610"/>
      <c r="N11" s="610"/>
    </row>
    <row r="12" spans="1:16" ht="21.75" customHeight="1">
      <c r="D12" s="610"/>
      <c r="E12" s="610"/>
      <c r="F12" s="610"/>
      <c r="G12" s="610"/>
      <c r="H12" s="610"/>
      <c r="I12" s="610"/>
      <c r="J12" s="610"/>
      <c r="K12" s="610"/>
      <c r="L12" s="610"/>
      <c r="M12" s="610"/>
      <c r="N12" s="610"/>
    </row>
    <row r="13" spans="1:16" ht="21.75" customHeight="1">
      <c r="D13" s="610"/>
      <c r="E13" s="610"/>
      <c r="F13" s="610"/>
      <c r="G13" s="610"/>
      <c r="H13" s="610"/>
      <c r="I13" s="610"/>
      <c r="J13" s="610"/>
      <c r="K13" s="610"/>
      <c r="L13" s="610"/>
      <c r="M13" s="610"/>
      <c r="N13" s="610"/>
    </row>
    <row r="14" spans="1:16" ht="21.75" customHeight="1"/>
    <row r="15" spans="1:16" s="7" customFormat="1" ht="21.75" customHeight="1">
      <c r="B15" s="223" t="s">
        <v>643</v>
      </c>
      <c r="C15" s="7" t="s">
        <v>327</v>
      </c>
    </row>
    <row r="16" spans="1:16" s="7" customFormat="1" ht="21.75" customHeight="1">
      <c r="B16" s="9"/>
      <c r="C16" s="7" t="s">
        <v>45</v>
      </c>
      <c r="D16" s="33"/>
      <c r="E16" s="34"/>
      <c r="F16" s="34"/>
      <c r="G16" s="9" t="s">
        <v>46</v>
      </c>
      <c r="H16" s="33"/>
      <c r="I16" s="34"/>
      <c r="K16" s="35" t="s">
        <v>47</v>
      </c>
      <c r="L16" s="33"/>
      <c r="M16" s="34"/>
    </row>
    <row r="17" spans="2:13" s="7" customFormat="1" ht="21.75" customHeight="1">
      <c r="B17" s="9"/>
      <c r="C17" s="7" t="s">
        <v>48</v>
      </c>
      <c r="D17" s="36"/>
      <c r="E17" s="37"/>
      <c r="F17" s="37"/>
      <c r="G17" s="9" t="s">
        <v>49</v>
      </c>
      <c r="H17" s="38"/>
      <c r="I17" s="34"/>
      <c r="K17" s="35" t="s">
        <v>50</v>
      </c>
      <c r="L17" s="39"/>
      <c r="M17" s="37"/>
    </row>
    <row r="18" spans="2:13" s="7" customFormat="1" ht="21.75" customHeight="1">
      <c r="B18" s="9"/>
      <c r="C18" s="7" t="s">
        <v>51</v>
      </c>
      <c r="D18" s="37"/>
      <c r="E18" s="37"/>
      <c r="F18" s="37"/>
      <c r="G18" s="9" t="s">
        <v>52</v>
      </c>
      <c r="H18" s="34"/>
      <c r="I18" s="34"/>
      <c r="K18" s="35" t="s">
        <v>743</v>
      </c>
      <c r="L18" s="37"/>
      <c r="M18" s="37"/>
    </row>
    <row r="19" spans="2:13" ht="21.75" customHeight="1"/>
    <row r="20" spans="2:13" s="7" customFormat="1" ht="21.75" customHeight="1">
      <c r="B20" s="223" t="s">
        <v>644</v>
      </c>
      <c r="C20" s="7" t="s">
        <v>537</v>
      </c>
    </row>
    <row r="21" spans="2:13" s="7" customFormat="1" ht="21.75" customHeight="1">
      <c r="B21" s="9"/>
      <c r="C21" s="7" t="s">
        <v>328</v>
      </c>
      <c r="F21" s="7" t="s">
        <v>329</v>
      </c>
      <c r="H21" s="7" t="s">
        <v>330</v>
      </c>
      <c r="J21" s="7" t="s">
        <v>738</v>
      </c>
    </row>
    <row r="22" spans="2:13" s="7" customFormat="1" ht="21.75" customHeight="1">
      <c r="B22" s="9"/>
      <c r="C22" s="7" t="s">
        <v>540</v>
      </c>
      <c r="F22" s="7" t="s">
        <v>651</v>
      </c>
    </row>
    <row r="23" spans="2:13" s="7" customFormat="1" ht="21.75" customHeight="1">
      <c r="B23" s="223" t="s">
        <v>645</v>
      </c>
      <c r="C23" s="7" t="s">
        <v>650</v>
      </c>
    </row>
    <row r="24" spans="2:13" s="41" customFormat="1" ht="21.75" customHeight="1">
      <c r="B24" s="40"/>
      <c r="C24" s="41" t="s">
        <v>382</v>
      </c>
      <c r="E24" s="42"/>
      <c r="F24" s="42" t="s">
        <v>386</v>
      </c>
      <c r="G24" s="41" t="s">
        <v>700</v>
      </c>
    </row>
    <row r="25" spans="2:13" s="41" customFormat="1" ht="21.75" customHeight="1">
      <c r="B25" s="40"/>
      <c r="C25" s="41" t="s">
        <v>94</v>
      </c>
      <c r="D25" s="42"/>
      <c r="E25" s="41" t="s">
        <v>556</v>
      </c>
    </row>
    <row r="26" spans="2:13" s="7" customFormat="1" ht="13.5" customHeight="1">
      <c r="B26" s="9"/>
    </row>
    <row r="27" spans="2:13" s="7" customFormat="1" ht="25.5" customHeight="1">
      <c r="B27" s="224" t="s">
        <v>646</v>
      </c>
      <c r="C27" s="41" t="s">
        <v>331</v>
      </c>
      <c r="D27" s="41"/>
      <c r="E27" s="41"/>
      <c r="F27" s="42"/>
      <c r="G27" s="41" t="s">
        <v>5</v>
      </c>
      <c r="H27" s="41"/>
      <c r="I27" s="41"/>
      <c r="J27" s="41"/>
      <c r="K27" s="41"/>
      <c r="L27" s="41"/>
      <c r="M27" s="41"/>
    </row>
    <row r="28" spans="2:13" s="7" customFormat="1" ht="13.5" customHeight="1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 spans="2:13" s="7" customFormat="1" ht="21.75" customHeight="1">
      <c r="B29" s="224" t="s">
        <v>647</v>
      </c>
      <c r="C29" s="41" t="s">
        <v>332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0" spans="2:13" s="7" customFormat="1" ht="26.25" customHeight="1">
      <c r="B30" s="40"/>
      <c r="C30" s="41" t="s">
        <v>333</v>
      </c>
      <c r="D30" s="41"/>
      <c r="E30" s="41"/>
      <c r="F30" s="42"/>
      <c r="G30" s="41" t="s">
        <v>6</v>
      </c>
      <c r="H30" s="40"/>
      <c r="I30" s="41"/>
      <c r="J30" s="41"/>
      <c r="K30" s="41"/>
      <c r="L30" s="41"/>
      <c r="M30" s="41"/>
    </row>
    <row r="31" spans="2:13" s="7" customFormat="1" ht="13.5" customHeight="1">
      <c r="B31" s="40"/>
      <c r="C31" s="41"/>
      <c r="D31" s="41"/>
      <c r="E31" s="41"/>
      <c r="F31" s="41"/>
      <c r="G31" s="41"/>
      <c r="H31" s="40"/>
      <c r="I31" s="41"/>
      <c r="J31" s="41"/>
      <c r="K31" s="41"/>
      <c r="L31" s="41"/>
      <c r="M31" s="41"/>
    </row>
    <row r="32" spans="2:13" s="7" customFormat="1" ht="21.75" customHeight="1">
      <c r="B32" s="224" t="s">
        <v>648</v>
      </c>
      <c r="C32" s="41" t="s">
        <v>334</v>
      </c>
      <c r="D32" s="41"/>
      <c r="E32" s="41"/>
      <c r="F32" s="41"/>
      <c r="G32" s="41"/>
      <c r="H32" s="40"/>
      <c r="I32" s="41"/>
      <c r="J32" s="41"/>
      <c r="K32" s="41"/>
      <c r="L32" s="41"/>
      <c r="M32" s="41"/>
    </row>
    <row r="33" spans="2:14" s="41" customFormat="1" ht="24.75" customHeight="1">
      <c r="B33" s="40"/>
      <c r="C33" s="41" t="s">
        <v>335</v>
      </c>
      <c r="G33" s="42"/>
      <c r="H33" s="43" t="s">
        <v>737</v>
      </c>
    </row>
    <row r="34" spans="2:14" s="7" customFormat="1" ht="21">
      <c r="B34" s="223" t="s">
        <v>649</v>
      </c>
      <c r="C34" s="7" t="s">
        <v>54</v>
      </c>
    </row>
    <row r="35" spans="2:14" ht="14.25" customHeight="1"/>
    <row r="36" spans="2:14" s="7" customFormat="1" ht="21">
      <c r="B36" s="633" t="s">
        <v>55</v>
      </c>
      <c r="C36" s="633"/>
      <c r="D36" s="633" t="s">
        <v>56</v>
      </c>
      <c r="E36" s="633"/>
      <c r="F36" s="633"/>
      <c r="G36" s="633"/>
      <c r="H36" s="633"/>
      <c r="I36" s="630" t="s">
        <v>57</v>
      </c>
      <c r="J36" s="631"/>
      <c r="K36" s="631"/>
      <c r="L36" s="631"/>
      <c r="M36" s="632"/>
      <c r="N36" s="3" t="s">
        <v>58</v>
      </c>
    </row>
    <row r="37" spans="2:14" s="7" customFormat="1" ht="21">
      <c r="B37" s="609" t="s">
        <v>641</v>
      </c>
      <c r="C37" s="609"/>
      <c r="D37" s="607"/>
      <c r="E37" s="607"/>
      <c r="F37" s="607"/>
      <c r="G37" s="607"/>
      <c r="H37" s="607"/>
      <c r="I37" s="44" t="s">
        <v>557</v>
      </c>
      <c r="J37" s="45"/>
      <c r="K37" s="45"/>
      <c r="L37" s="46"/>
      <c r="M37" s="47"/>
      <c r="N37" s="607"/>
    </row>
    <row r="38" spans="2:14" s="7" customFormat="1" ht="21">
      <c r="B38" s="609"/>
      <c r="C38" s="609"/>
      <c r="D38" s="607"/>
      <c r="E38" s="607"/>
      <c r="F38" s="607"/>
      <c r="G38" s="607"/>
      <c r="H38" s="607"/>
      <c r="I38" s="48" t="s">
        <v>558</v>
      </c>
      <c r="J38" s="49"/>
      <c r="K38" s="49"/>
      <c r="L38" s="50"/>
      <c r="M38" s="51"/>
      <c r="N38" s="607"/>
    </row>
    <row r="39" spans="2:14" s="7" customFormat="1" ht="21">
      <c r="B39" s="609" t="s">
        <v>642</v>
      </c>
      <c r="C39" s="609"/>
      <c r="D39" s="607"/>
      <c r="E39" s="607"/>
      <c r="F39" s="607"/>
      <c r="G39" s="607"/>
      <c r="H39" s="607"/>
      <c r="I39" s="52" t="s">
        <v>557</v>
      </c>
      <c r="J39" s="53"/>
      <c r="K39" s="53"/>
      <c r="L39" s="54"/>
      <c r="M39" s="55"/>
      <c r="N39" s="607"/>
    </row>
    <row r="40" spans="2:14" s="7" customFormat="1" ht="21">
      <c r="B40" s="609"/>
      <c r="C40" s="609"/>
      <c r="D40" s="607"/>
      <c r="E40" s="607"/>
      <c r="F40" s="607"/>
      <c r="G40" s="607"/>
      <c r="H40" s="607"/>
      <c r="I40" s="48" t="s">
        <v>558</v>
      </c>
      <c r="J40" s="49"/>
      <c r="K40" s="49"/>
      <c r="L40" s="50"/>
      <c r="M40" s="51"/>
      <c r="N40" s="607"/>
    </row>
    <row r="41" spans="2:14" s="7" customFormat="1" ht="21">
      <c r="B41" s="609" t="s">
        <v>643</v>
      </c>
      <c r="C41" s="609"/>
      <c r="D41" s="607"/>
      <c r="E41" s="607"/>
      <c r="F41" s="607"/>
      <c r="G41" s="607"/>
      <c r="H41" s="607"/>
      <c r="I41" s="52" t="s">
        <v>557</v>
      </c>
      <c r="J41" s="53"/>
      <c r="K41" s="53"/>
      <c r="L41" s="54"/>
      <c r="M41" s="55"/>
      <c r="N41" s="607"/>
    </row>
    <row r="42" spans="2:14" s="7" customFormat="1" ht="21">
      <c r="B42" s="609"/>
      <c r="C42" s="609"/>
      <c r="D42" s="607"/>
      <c r="E42" s="607"/>
      <c r="F42" s="607"/>
      <c r="G42" s="607"/>
      <c r="H42" s="607"/>
      <c r="I42" s="48" t="s">
        <v>558</v>
      </c>
      <c r="J42" s="49"/>
      <c r="K42" s="49"/>
      <c r="L42" s="50"/>
      <c r="M42" s="51"/>
      <c r="N42" s="607"/>
    </row>
    <row r="44" spans="2:14" ht="12" customHeight="1"/>
    <row r="45" spans="2:14">
      <c r="B45" s="611" t="s">
        <v>59</v>
      </c>
      <c r="C45" s="612"/>
      <c r="D45" s="612"/>
      <c r="E45" s="612"/>
      <c r="F45" s="612"/>
      <c r="G45" s="56"/>
      <c r="H45" s="56"/>
      <c r="I45" s="56"/>
      <c r="J45" s="56"/>
      <c r="K45" s="56"/>
      <c r="L45" s="56"/>
      <c r="M45" s="56"/>
      <c r="N45" s="57"/>
    </row>
    <row r="46" spans="2:14">
      <c r="B46" s="58" t="s">
        <v>559</v>
      </c>
      <c r="C46" s="59"/>
      <c r="D46" s="59"/>
      <c r="E46" s="59"/>
      <c r="F46" s="59"/>
      <c r="G46" s="60"/>
      <c r="H46" s="60"/>
      <c r="I46" s="60"/>
      <c r="J46" s="60"/>
      <c r="K46" s="60"/>
      <c r="L46" s="60"/>
      <c r="M46" s="60"/>
      <c r="N46" s="61"/>
    </row>
    <row r="47" spans="2:14">
      <c r="B47" s="623"/>
      <c r="C47" s="624"/>
      <c r="D47" s="62" t="s">
        <v>388</v>
      </c>
      <c r="E47" s="615" t="s">
        <v>530</v>
      </c>
      <c r="F47" s="615"/>
      <c r="G47" s="615"/>
      <c r="H47" s="615"/>
      <c r="I47" s="615"/>
      <c r="J47" s="615"/>
      <c r="K47" s="615"/>
      <c r="L47" s="615"/>
      <c r="M47" s="615"/>
      <c r="N47" s="616"/>
    </row>
    <row r="48" spans="2:14">
      <c r="B48" s="605"/>
      <c r="C48" s="606"/>
      <c r="D48" s="62"/>
      <c r="E48" s="615" t="s">
        <v>398</v>
      </c>
      <c r="F48" s="615"/>
      <c r="G48" s="615"/>
      <c r="H48" s="615"/>
      <c r="I48" s="615"/>
      <c r="J48" s="615"/>
      <c r="K48" s="615"/>
      <c r="L48" s="615"/>
      <c r="M48" s="615"/>
      <c r="N48" s="616"/>
    </row>
    <row r="49" spans="2:14">
      <c r="B49" s="605"/>
      <c r="C49" s="606"/>
      <c r="D49" s="62" t="s">
        <v>389</v>
      </c>
      <c r="E49" s="617" t="s">
        <v>531</v>
      </c>
      <c r="F49" s="617"/>
      <c r="G49" s="617"/>
      <c r="H49" s="617"/>
      <c r="I49" s="617"/>
      <c r="J49" s="617"/>
      <c r="K49" s="617"/>
      <c r="L49" s="617"/>
      <c r="M49" s="617"/>
      <c r="N49" s="618"/>
    </row>
    <row r="50" spans="2:14" ht="15.75" customHeight="1">
      <c r="B50" s="63"/>
      <c r="C50" s="62"/>
      <c r="D50" s="62"/>
      <c r="E50" s="617"/>
      <c r="F50" s="617"/>
      <c r="G50" s="617"/>
      <c r="H50" s="617"/>
      <c r="I50" s="617"/>
      <c r="J50" s="617"/>
      <c r="K50" s="617"/>
      <c r="L50" s="617"/>
      <c r="M50" s="617"/>
      <c r="N50" s="618"/>
    </row>
    <row r="51" spans="2:14" ht="18" customHeight="1">
      <c r="B51" s="63"/>
      <c r="C51" s="62"/>
      <c r="D51" s="62" t="s">
        <v>390</v>
      </c>
      <c r="E51" s="621" t="s">
        <v>391</v>
      </c>
      <c r="F51" s="621"/>
      <c r="G51" s="621"/>
      <c r="H51" s="621"/>
      <c r="I51" s="621"/>
      <c r="J51" s="621"/>
      <c r="K51" s="621"/>
      <c r="L51" s="621"/>
      <c r="M51" s="621"/>
      <c r="N51" s="622"/>
    </row>
    <row r="52" spans="2:14">
      <c r="B52" s="63"/>
      <c r="C52" s="62"/>
      <c r="D52" s="62" t="s">
        <v>392</v>
      </c>
      <c r="E52" s="64" t="s">
        <v>393</v>
      </c>
      <c r="F52" s="2"/>
      <c r="G52" s="2"/>
      <c r="H52" s="2"/>
      <c r="I52" s="2"/>
      <c r="J52" s="2"/>
      <c r="K52" s="2"/>
      <c r="L52" s="2"/>
      <c r="M52" s="2"/>
      <c r="N52" s="1"/>
    </row>
    <row r="53" spans="2:14">
      <c r="B53" s="63"/>
      <c r="C53" s="62"/>
      <c r="D53" s="62" t="s">
        <v>394</v>
      </c>
      <c r="E53" s="615" t="s">
        <v>395</v>
      </c>
      <c r="F53" s="615"/>
      <c r="G53" s="615"/>
      <c r="H53" s="615"/>
      <c r="I53" s="615"/>
      <c r="J53" s="615"/>
      <c r="K53" s="615"/>
      <c r="L53" s="615"/>
      <c r="M53" s="615"/>
      <c r="N53" s="616"/>
    </row>
    <row r="54" spans="2:14">
      <c r="B54" s="63"/>
      <c r="C54" s="62"/>
      <c r="D54" s="62"/>
      <c r="E54" s="2" t="s">
        <v>396</v>
      </c>
      <c r="F54" s="2"/>
      <c r="G54" s="2"/>
      <c r="H54" s="2"/>
      <c r="I54" s="2"/>
      <c r="J54" s="2"/>
      <c r="K54" s="2"/>
      <c r="L54" s="2"/>
      <c r="M54" s="2"/>
      <c r="N54" s="1"/>
    </row>
    <row r="55" spans="2:14">
      <c r="B55" s="58" t="s">
        <v>560</v>
      </c>
      <c r="C55" s="59"/>
      <c r="D55" s="59"/>
      <c r="E55" s="59"/>
      <c r="F55" s="59"/>
      <c r="G55" s="60"/>
      <c r="H55" s="60"/>
      <c r="I55" s="60"/>
      <c r="J55" s="60"/>
      <c r="K55" s="60"/>
      <c r="L55" s="60"/>
      <c r="M55" s="60"/>
      <c r="N55" s="61"/>
    </row>
    <row r="56" spans="2:14">
      <c r="B56" s="625"/>
      <c r="C56" s="626"/>
      <c r="D56" s="62" t="s">
        <v>388</v>
      </c>
      <c r="E56" s="64" t="s">
        <v>393</v>
      </c>
      <c r="F56" s="2"/>
      <c r="G56" s="2"/>
      <c r="H56" s="2"/>
      <c r="I56" s="2"/>
      <c r="J56" s="2"/>
      <c r="K56" s="2"/>
      <c r="L56" s="2"/>
      <c r="M56" s="2"/>
      <c r="N56" s="1"/>
    </row>
    <row r="57" spans="2:14">
      <c r="B57" s="613"/>
      <c r="C57" s="614"/>
      <c r="D57" s="62" t="s">
        <v>389</v>
      </c>
      <c r="E57" s="617" t="s">
        <v>397</v>
      </c>
      <c r="F57" s="617"/>
      <c r="G57" s="617"/>
      <c r="H57" s="617"/>
      <c r="I57" s="617"/>
      <c r="J57" s="617"/>
      <c r="K57" s="617"/>
      <c r="L57" s="617"/>
      <c r="M57" s="617"/>
      <c r="N57" s="618"/>
    </row>
    <row r="58" spans="2:14">
      <c r="B58" s="65"/>
      <c r="C58" s="66"/>
      <c r="D58" s="66"/>
      <c r="E58" s="619"/>
      <c r="F58" s="619"/>
      <c r="G58" s="619"/>
      <c r="H58" s="619"/>
      <c r="I58" s="619"/>
      <c r="J58" s="619"/>
      <c r="K58" s="619"/>
      <c r="L58" s="619"/>
      <c r="M58" s="619"/>
      <c r="N58" s="620"/>
    </row>
    <row r="59" spans="2:14"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</row>
  </sheetData>
  <mergeCells count="31">
    <mergeCell ref="A1:N1"/>
    <mergeCell ref="I36:M36"/>
    <mergeCell ref="D36:H36"/>
    <mergeCell ref="B36:C36"/>
    <mergeCell ref="A3:N3"/>
    <mergeCell ref="B57:C57"/>
    <mergeCell ref="E48:N48"/>
    <mergeCell ref="E53:N53"/>
    <mergeCell ref="E47:N47"/>
    <mergeCell ref="E57:N58"/>
    <mergeCell ref="E51:N51"/>
    <mergeCell ref="B49:C49"/>
    <mergeCell ref="E49:N50"/>
    <mergeCell ref="B47:C47"/>
    <mergeCell ref="B56:C56"/>
    <mergeCell ref="B48:C48"/>
    <mergeCell ref="N37:N38"/>
    <mergeCell ref="F4:N4"/>
    <mergeCell ref="B41:C42"/>
    <mergeCell ref="D8:N10"/>
    <mergeCell ref="D37:H38"/>
    <mergeCell ref="B39:C40"/>
    <mergeCell ref="B45:F45"/>
    <mergeCell ref="B37:C38"/>
    <mergeCell ref="F6:N6"/>
    <mergeCell ref="D39:H40"/>
    <mergeCell ref="F5:N5"/>
    <mergeCell ref="N41:N42"/>
    <mergeCell ref="D41:H42"/>
    <mergeCell ref="D11:N13"/>
    <mergeCell ref="N39:N40"/>
  </mergeCells>
  <phoneticPr fontId="3" type="noConversion"/>
  <pageMargins left="0.59055118110236227" right="0.15748031496062992" top="0.9055118110236221" bottom="0.74803149606299213" header="0.31496062992125984" footer="0.31496062992125984"/>
  <pageSetup paperSize="9" orientation="portrait" r:id="rId1"/>
  <headerFooter>
    <oddFooter>&amp;C &amp;P</oddFooter>
  </headerFooter>
  <rowBreaks count="1" manualBreakCount="1">
    <brk id="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4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7</xdr:row>
                    <xdr:rowOff>9525</xdr:rowOff>
                  </from>
                  <to>
                    <xdr:col>3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10</xdr:row>
                    <xdr:rowOff>0</xdr:rowOff>
                  </from>
                  <to>
                    <xdr:col>3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Check Box 36">
              <controlPr defaultSize="0" autoFill="0" autoLine="0" autoPict="0">
                <anchor moveWithCells="1">
                  <from>
                    <xdr:col>8</xdr:col>
                    <xdr:colOff>57150</xdr:colOff>
                    <xdr:row>36</xdr:row>
                    <xdr:rowOff>0</xdr:rowOff>
                  </from>
                  <to>
                    <xdr:col>8</xdr:col>
                    <xdr:colOff>361950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7" name="Check Box 37">
              <controlPr defaultSize="0" autoFill="0" autoLine="0" autoPict="0">
                <anchor moveWithCells="1">
                  <from>
                    <xdr:col>8</xdr:col>
                    <xdr:colOff>57150</xdr:colOff>
                    <xdr:row>37</xdr:row>
                    <xdr:rowOff>0</xdr:rowOff>
                  </from>
                  <to>
                    <xdr:col>8</xdr:col>
                    <xdr:colOff>361950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Check Box 38">
              <controlPr defaultSize="0" autoFill="0" autoLine="0" autoPict="0">
                <anchor moveWithCells="1">
                  <from>
                    <xdr:col>8</xdr:col>
                    <xdr:colOff>57150</xdr:colOff>
                    <xdr:row>38</xdr:row>
                    <xdr:rowOff>0</xdr:rowOff>
                  </from>
                  <to>
                    <xdr:col>8</xdr:col>
                    <xdr:colOff>361950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9" name="Check Box 39">
              <controlPr defaultSize="0" autoFill="0" autoLine="0" autoPict="0">
                <anchor moveWithCells="1">
                  <from>
                    <xdr:col>8</xdr:col>
                    <xdr:colOff>57150</xdr:colOff>
                    <xdr:row>39</xdr:row>
                    <xdr:rowOff>0</xdr:rowOff>
                  </from>
                  <to>
                    <xdr:col>8</xdr:col>
                    <xdr:colOff>361950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0" name="Check Box 40">
              <controlPr defaultSize="0" autoFill="0" autoLine="0" autoPict="0">
                <anchor moveWithCells="1">
                  <from>
                    <xdr:col>8</xdr:col>
                    <xdr:colOff>57150</xdr:colOff>
                    <xdr:row>40</xdr:row>
                    <xdr:rowOff>0</xdr:rowOff>
                  </from>
                  <to>
                    <xdr:col>8</xdr:col>
                    <xdr:colOff>361950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1" name="Check Box 41">
              <controlPr defaultSize="0" autoFill="0" autoLine="0" autoPict="0">
                <anchor moveWithCells="1">
                  <from>
                    <xdr:col>8</xdr:col>
                    <xdr:colOff>57150</xdr:colOff>
                    <xdr:row>41</xdr:row>
                    <xdr:rowOff>0</xdr:rowOff>
                  </from>
                  <to>
                    <xdr:col>8</xdr:col>
                    <xdr:colOff>361950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2" name="Check Box 42">
              <controlPr defaultSize="0" autoFill="0" autoLine="0" autoPict="0">
                <anchor moveWithCells="1">
                  <from>
                    <xdr:col>8</xdr:col>
                    <xdr:colOff>57150</xdr:colOff>
                    <xdr:row>38</xdr:row>
                    <xdr:rowOff>0</xdr:rowOff>
                  </from>
                  <to>
                    <xdr:col>8</xdr:col>
                    <xdr:colOff>361950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3" name="Check Box 43">
              <controlPr defaultSize="0" autoFill="0" autoLine="0" autoPict="0">
                <anchor moveWithCells="1">
                  <from>
                    <xdr:col>8</xdr:col>
                    <xdr:colOff>57150</xdr:colOff>
                    <xdr:row>39</xdr:row>
                    <xdr:rowOff>0</xdr:rowOff>
                  </from>
                  <to>
                    <xdr:col>8</xdr:col>
                    <xdr:colOff>361950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4" name="Check Box 44">
              <controlPr defaultSize="0" autoFill="0" autoLine="0" autoPict="0">
                <anchor moveWithCells="1">
                  <from>
                    <xdr:col>8</xdr:col>
                    <xdr:colOff>57150</xdr:colOff>
                    <xdr:row>40</xdr:row>
                    <xdr:rowOff>0</xdr:rowOff>
                  </from>
                  <to>
                    <xdr:col>8</xdr:col>
                    <xdr:colOff>361950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5" name="Check Box 45">
              <controlPr defaultSize="0" autoFill="0" autoLine="0" autoPict="0">
                <anchor moveWithCells="1">
                  <from>
                    <xdr:col>8</xdr:col>
                    <xdr:colOff>57150</xdr:colOff>
                    <xdr:row>41</xdr:row>
                    <xdr:rowOff>0</xdr:rowOff>
                  </from>
                  <to>
                    <xdr:col>8</xdr:col>
                    <xdr:colOff>361950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6" name="Check Box 46">
              <controlPr defaultSize="0" autoFill="0" autoLine="0" autoPict="0">
                <anchor moveWithCells="1">
                  <from>
                    <xdr:col>2</xdr:col>
                    <xdr:colOff>57150</xdr:colOff>
                    <xdr:row>20</xdr:row>
                    <xdr:rowOff>0</xdr:rowOff>
                  </from>
                  <to>
                    <xdr:col>2</xdr:col>
                    <xdr:colOff>361950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7" name="Check Box 47">
              <controlPr defaultSize="0" autoFill="0" autoLine="0" autoPict="0">
                <anchor moveWithCells="1">
                  <from>
                    <xdr:col>2</xdr:col>
                    <xdr:colOff>57150</xdr:colOff>
                    <xdr:row>21</xdr:row>
                    <xdr:rowOff>9525</xdr:rowOff>
                  </from>
                  <to>
                    <xdr:col>2</xdr:col>
                    <xdr:colOff>361950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8" name="Check Box 49">
              <controlPr defaultSize="0" autoFill="0" autoLine="0" autoPict="0">
                <anchor moveWithCells="1">
                  <from>
                    <xdr:col>5</xdr:col>
                    <xdr:colOff>57150</xdr:colOff>
                    <xdr:row>20</xdr:row>
                    <xdr:rowOff>0</xdr:rowOff>
                  </from>
                  <to>
                    <xdr:col>5</xdr:col>
                    <xdr:colOff>361950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9" name="Check Box 50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0</xdr:rowOff>
                  </from>
                  <to>
                    <xdr:col>5</xdr:col>
                    <xdr:colOff>361950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0" name="Check Box 51">
              <controlPr defaultSize="0" autoFill="0" autoLine="0" autoPict="0">
                <anchor moveWithCells="1">
                  <from>
                    <xdr:col>7</xdr:col>
                    <xdr:colOff>57150</xdr:colOff>
                    <xdr:row>20</xdr:row>
                    <xdr:rowOff>0</xdr:rowOff>
                  </from>
                  <to>
                    <xdr:col>7</xdr:col>
                    <xdr:colOff>361950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1" name="Check Box 58">
              <controlPr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0</xdr:rowOff>
                  </from>
                  <to>
                    <xdr:col>9</xdr:col>
                    <xdr:colOff>361950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2" name="Check Box 62">
              <controlPr defaultSize="0" autoFill="0" autoLine="0" autoPict="0">
                <anchor moveWithCells="1">
                  <from>
                    <xdr:col>8</xdr:col>
                    <xdr:colOff>57150</xdr:colOff>
                    <xdr:row>38</xdr:row>
                    <xdr:rowOff>0</xdr:rowOff>
                  </from>
                  <to>
                    <xdr:col>8</xdr:col>
                    <xdr:colOff>361950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3" name="Check Box 63">
              <controlPr defaultSize="0" autoFill="0" autoLine="0" autoPict="0">
                <anchor moveWithCells="1">
                  <from>
                    <xdr:col>8</xdr:col>
                    <xdr:colOff>57150</xdr:colOff>
                    <xdr:row>39</xdr:row>
                    <xdr:rowOff>0</xdr:rowOff>
                  </from>
                  <to>
                    <xdr:col>8</xdr:col>
                    <xdr:colOff>361950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4" name="Check Box 64">
              <controlPr defaultSize="0" autoFill="0" autoLine="0" autoPict="0">
                <anchor moveWithCells="1">
                  <from>
                    <xdr:col>8</xdr:col>
                    <xdr:colOff>57150</xdr:colOff>
                    <xdr:row>40</xdr:row>
                    <xdr:rowOff>0</xdr:rowOff>
                  </from>
                  <to>
                    <xdr:col>8</xdr:col>
                    <xdr:colOff>361950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5" name="Check Box 65">
              <controlPr defaultSize="0" autoFill="0" autoLine="0" autoPict="0">
                <anchor moveWithCells="1">
                  <from>
                    <xdr:col>8</xdr:col>
                    <xdr:colOff>57150</xdr:colOff>
                    <xdr:row>41</xdr:row>
                    <xdr:rowOff>0</xdr:rowOff>
                  </from>
                  <to>
                    <xdr:col>8</xdr:col>
                    <xdr:colOff>361950</xdr:colOff>
                    <xdr:row>41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26"/>
  <sheetViews>
    <sheetView view="pageBreakPreview" zoomScaleNormal="100" zoomScaleSheetLayoutView="100" workbookViewId="0">
      <selection activeCell="G37" sqref="G37"/>
    </sheetView>
  </sheetViews>
  <sheetFormatPr defaultRowHeight="13.5"/>
  <cols>
    <col min="1" max="1" width="1.625" style="421" customWidth="1"/>
    <col min="2" max="2" width="3.625" style="221" customWidth="1"/>
    <col min="3" max="3" width="8" style="420" customWidth="1"/>
    <col min="4" max="4" width="14.5" style="420" customWidth="1"/>
    <col min="5" max="5" width="12.25" style="221" customWidth="1"/>
    <col min="6" max="6" width="13.875" style="221" customWidth="1"/>
    <col min="7" max="7" width="14.375" style="221" customWidth="1"/>
    <col min="8" max="8" width="13.75" style="221" customWidth="1"/>
    <col min="9" max="16384" width="9" style="221"/>
  </cols>
  <sheetData>
    <row r="1" spans="2:13" s="421" customFormat="1" ht="28.5">
      <c r="B1" s="855" t="s">
        <v>177</v>
      </c>
      <c r="C1" s="855"/>
      <c r="D1" s="855"/>
      <c r="E1" s="855"/>
      <c r="F1" s="855"/>
      <c r="G1" s="855"/>
      <c r="H1" s="855"/>
    </row>
    <row r="2" spans="2:13" s="421" customFormat="1" ht="26.25">
      <c r="B2" s="856" t="s">
        <v>779</v>
      </c>
      <c r="C2" s="856"/>
      <c r="D2" s="856"/>
      <c r="E2" s="856"/>
      <c r="F2" s="856"/>
      <c r="G2" s="856"/>
      <c r="H2" s="856"/>
    </row>
    <row r="3" spans="2:13" s="421" customFormat="1" ht="21.75" thickBot="1">
      <c r="B3" s="407" t="s">
        <v>774</v>
      </c>
      <c r="C3" s="422" t="s">
        <v>775</v>
      </c>
      <c r="D3" s="422"/>
      <c r="E3" s="407"/>
    </row>
    <row r="4" spans="2:13" ht="26.25" customHeight="1">
      <c r="B4" s="857" t="s">
        <v>776</v>
      </c>
      <c r="C4" s="858"/>
      <c r="D4" s="858"/>
      <c r="E4" s="858"/>
      <c r="F4" s="858"/>
      <c r="G4" s="858"/>
      <c r="H4" s="859"/>
      <c r="I4" s="418"/>
      <c r="J4" s="419"/>
      <c r="K4" s="419"/>
      <c r="L4" s="419"/>
    </row>
    <row r="5" spans="2:13" ht="20.25" customHeight="1">
      <c r="B5" s="860"/>
      <c r="C5" s="861"/>
      <c r="D5" s="861"/>
      <c r="E5" s="861"/>
      <c r="F5" s="861"/>
      <c r="G5" s="861"/>
      <c r="H5" s="862"/>
      <c r="I5" s="418"/>
      <c r="J5" s="419"/>
      <c r="K5" s="419"/>
      <c r="L5" s="419"/>
    </row>
    <row r="6" spans="2:13" ht="12.75" customHeight="1">
      <c r="B6" s="860"/>
      <c r="C6" s="861"/>
      <c r="D6" s="861"/>
      <c r="E6" s="861"/>
      <c r="F6" s="861"/>
      <c r="G6" s="861"/>
      <c r="H6" s="862"/>
      <c r="I6" s="418"/>
      <c r="J6" s="419"/>
      <c r="K6" s="419"/>
      <c r="L6" s="419"/>
    </row>
    <row r="7" spans="2:13" ht="12.75" customHeight="1">
      <c r="B7" s="860"/>
      <c r="C7" s="861"/>
      <c r="D7" s="861"/>
      <c r="E7" s="861"/>
      <c r="F7" s="861"/>
      <c r="G7" s="861"/>
      <c r="H7" s="862"/>
      <c r="I7" s="418"/>
      <c r="J7" s="419"/>
      <c r="K7" s="419"/>
      <c r="L7" s="419"/>
    </row>
    <row r="8" spans="2:13" ht="27" customHeight="1">
      <c r="B8" s="860"/>
      <c r="C8" s="861"/>
      <c r="D8" s="861"/>
      <c r="E8" s="861"/>
      <c r="F8" s="861"/>
      <c r="G8" s="861"/>
      <c r="H8" s="862"/>
      <c r="I8" s="418"/>
      <c r="J8" s="419"/>
      <c r="K8" s="419"/>
      <c r="L8" s="419"/>
    </row>
    <row r="9" spans="2:13" ht="13.5" customHeight="1">
      <c r="B9" s="860"/>
      <c r="C9" s="861"/>
      <c r="D9" s="861"/>
      <c r="E9" s="861"/>
      <c r="F9" s="861"/>
      <c r="G9" s="861"/>
      <c r="H9" s="862"/>
      <c r="I9" s="418"/>
      <c r="J9" s="419"/>
      <c r="K9" s="419"/>
      <c r="L9" s="419"/>
    </row>
    <row r="10" spans="2:13" ht="12.75" customHeight="1">
      <c r="B10" s="860"/>
      <c r="C10" s="861"/>
      <c r="D10" s="861"/>
      <c r="E10" s="861"/>
      <c r="F10" s="861"/>
      <c r="G10" s="861"/>
      <c r="H10" s="862"/>
      <c r="I10" s="418"/>
      <c r="J10" s="419"/>
      <c r="K10" s="419"/>
      <c r="L10" s="419"/>
    </row>
    <row r="11" spans="2:13" ht="24" customHeight="1">
      <c r="B11" s="860"/>
      <c r="C11" s="861"/>
      <c r="D11" s="861"/>
      <c r="E11" s="861"/>
      <c r="F11" s="861"/>
      <c r="G11" s="861"/>
      <c r="H11" s="862"/>
      <c r="I11" s="418"/>
      <c r="J11" s="419"/>
      <c r="K11" s="419"/>
      <c r="L11" s="419"/>
    </row>
    <row r="12" spans="2:13" ht="24" hidden="1" customHeight="1">
      <c r="B12" s="860"/>
      <c r="C12" s="861"/>
      <c r="D12" s="861"/>
      <c r="E12" s="861"/>
      <c r="F12" s="861"/>
      <c r="G12" s="861"/>
      <c r="H12" s="862"/>
      <c r="I12" s="418"/>
      <c r="J12" s="419"/>
      <c r="K12" s="419"/>
      <c r="L12" s="419"/>
    </row>
    <row r="13" spans="2:13" ht="24" customHeight="1">
      <c r="B13" s="860"/>
      <c r="C13" s="861"/>
      <c r="D13" s="861"/>
      <c r="E13" s="861"/>
      <c r="F13" s="861"/>
      <c r="G13" s="861"/>
      <c r="H13" s="862"/>
      <c r="I13" s="418"/>
      <c r="J13" s="419"/>
      <c r="K13" s="419"/>
      <c r="L13" s="419"/>
    </row>
    <row r="14" spans="2:13" ht="13.5" customHeight="1" thickBot="1">
      <c r="B14" s="863"/>
      <c r="C14" s="864"/>
      <c r="D14" s="864"/>
      <c r="E14" s="864"/>
      <c r="F14" s="864"/>
      <c r="G14" s="864"/>
      <c r="H14" s="865"/>
      <c r="I14" s="418"/>
      <c r="J14" s="419"/>
      <c r="K14" s="419"/>
      <c r="L14" s="419"/>
      <c r="M14" s="420"/>
    </row>
    <row r="15" spans="2:13" s="421" customFormat="1" ht="21">
      <c r="B15" s="866" t="s">
        <v>853</v>
      </c>
      <c r="C15" s="866"/>
      <c r="D15" s="866"/>
      <c r="E15" s="866"/>
      <c r="F15" s="866"/>
      <c r="G15" s="866"/>
      <c r="H15" s="866"/>
    </row>
    <row r="16" spans="2:13" s="421" customFormat="1">
      <c r="B16" s="423"/>
      <c r="C16" s="423"/>
      <c r="D16" s="423"/>
      <c r="E16" s="423"/>
      <c r="F16" s="423"/>
      <c r="G16" s="423"/>
      <c r="H16" s="423"/>
    </row>
    <row r="17" spans="2:12" s="421" customFormat="1" ht="21">
      <c r="B17" s="407" t="s">
        <v>777</v>
      </c>
      <c r="C17" s="407" t="s">
        <v>205</v>
      </c>
      <c r="D17" s="407"/>
      <c r="E17" s="854"/>
      <c r="F17" s="854"/>
      <c r="G17" s="854"/>
      <c r="H17" s="854"/>
      <c r="I17" s="854"/>
      <c r="J17" s="854"/>
    </row>
    <row r="18" spans="2:12" s="421" customFormat="1" ht="21">
      <c r="C18" s="407"/>
      <c r="D18" s="407"/>
      <c r="E18" s="854"/>
      <c r="F18" s="854"/>
      <c r="G18" s="854"/>
      <c r="H18" s="854"/>
      <c r="I18" s="854"/>
      <c r="J18" s="854"/>
    </row>
    <row r="19" spans="2:12" s="421" customFormat="1" ht="21">
      <c r="B19" s="407"/>
      <c r="C19" s="407"/>
      <c r="D19" s="422" t="s">
        <v>778</v>
      </c>
      <c r="E19" s="407"/>
    </row>
    <row r="20" spans="2:12" s="421" customFormat="1" ht="21">
      <c r="C20" s="854"/>
      <c r="D20" s="854"/>
      <c r="E20" s="854"/>
      <c r="F20" s="854"/>
      <c r="G20" s="854"/>
      <c r="H20" s="854"/>
    </row>
    <row r="21" spans="2:12" s="421" customFormat="1" ht="21">
      <c r="C21" s="407"/>
      <c r="D21" s="407"/>
      <c r="E21" s="854"/>
      <c r="F21" s="854"/>
      <c r="G21" s="854"/>
      <c r="H21" s="854"/>
      <c r="I21" s="854"/>
      <c r="J21" s="854"/>
    </row>
    <row r="22" spans="2:12" s="421" customFormat="1" ht="21">
      <c r="C22" s="407"/>
      <c r="D22" s="407"/>
      <c r="E22" s="854"/>
      <c r="F22" s="854"/>
      <c r="G22" s="854"/>
      <c r="H22" s="854"/>
      <c r="I22" s="854"/>
      <c r="J22" s="854"/>
    </row>
    <row r="23" spans="2:12" s="421" customFormat="1">
      <c r="C23" s="854"/>
      <c r="D23" s="854"/>
      <c r="E23" s="854"/>
      <c r="F23" s="854"/>
      <c r="G23" s="854"/>
      <c r="H23" s="854"/>
    </row>
    <row r="24" spans="2:12" s="421" customFormat="1">
      <c r="C24" s="854"/>
      <c r="D24" s="854"/>
      <c r="E24" s="854"/>
      <c r="F24" s="854"/>
      <c r="G24" s="854"/>
      <c r="H24" s="854"/>
    </row>
    <row r="25" spans="2:12" s="421" customFormat="1">
      <c r="C25" s="854"/>
      <c r="D25" s="854"/>
      <c r="E25" s="854"/>
      <c r="F25" s="854"/>
      <c r="G25" s="854"/>
      <c r="H25" s="854"/>
    </row>
    <row r="26" spans="2:12">
      <c r="E26" s="420"/>
      <c r="F26" s="420"/>
      <c r="G26" s="420"/>
      <c r="H26" s="420"/>
      <c r="I26" s="420"/>
      <c r="J26" s="420"/>
      <c r="K26" s="420"/>
      <c r="L26" s="420"/>
    </row>
  </sheetData>
  <mergeCells count="10">
    <mergeCell ref="C20:H20"/>
    <mergeCell ref="E21:J21"/>
    <mergeCell ref="E22:J22"/>
    <mergeCell ref="C23:H25"/>
    <mergeCell ref="B1:H1"/>
    <mergeCell ref="B2:H2"/>
    <mergeCell ref="B4:H14"/>
    <mergeCell ref="B15:H15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&amp;C38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30"/>
  <sheetViews>
    <sheetView view="pageBreakPreview" zoomScaleNormal="100" zoomScaleSheetLayoutView="100" workbookViewId="0">
      <selection activeCell="G37" sqref="G37"/>
    </sheetView>
  </sheetViews>
  <sheetFormatPr defaultRowHeight="21"/>
  <cols>
    <col min="1" max="16384" width="9" style="426"/>
  </cols>
  <sheetData>
    <row r="1" spans="1:9" s="450" customFormat="1" ht="21.75" thickBot="1">
      <c r="A1" s="450" t="s">
        <v>811</v>
      </c>
    </row>
    <row r="2" spans="1:9">
      <c r="A2" s="544"/>
      <c r="B2" s="545"/>
      <c r="C2" s="545"/>
      <c r="D2" s="545"/>
      <c r="E2" s="545"/>
      <c r="F2" s="545"/>
      <c r="G2" s="545"/>
      <c r="H2" s="545"/>
      <c r="I2" s="546"/>
    </row>
    <row r="3" spans="1:9">
      <c r="A3" s="547"/>
      <c r="I3" s="548"/>
    </row>
    <row r="4" spans="1:9">
      <c r="A4" s="547"/>
      <c r="I4" s="548"/>
    </row>
    <row r="5" spans="1:9">
      <c r="A5" s="547"/>
      <c r="I5" s="548"/>
    </row>
    <row r="6" spans="1:9">
      <c r="A6" s="547"/>
      <c r="I6" s="548"/>
    </row>
    <row r="7" spans="1:9">
      <c r="A7" s="547"/>
      <c r="I7" s="548"/>
    </row>
    <row r="8" spans="1:9">
      <c r="A8" s="547"/>
      <c r="I8" s="548"/>
    </row>
    <row r="9" spans="1:9">
      <c r="A9" s="547"/>
      <c r="I9" s="548"/>
    </row>
    <row r="10" spans="1:9">
      <c r="A10" s="547"/>
      <c r="I10" s="548"/>
    </row>
    <row r="11" spans="1:9">
      <c r="A11" s="547"/>
      <c r="I11" s="548"/>
    </row>
    <row r="12" spans="1:9">
      <c r="A12" s="547"/>
      <c r="I12" s="548"/>
    </row>
    <row r="13" spans="1:9">
      <c r="A13" s="547"/>
      <c r="I13" s="548"/>
    </row>
    <row r="14" spans="1:9">
      <c r="A14" s="547"/>
      <c r="I14" s="548"/>
    </row>
    <row r="15" spans="1:9">
      <c r="A15" s="547"/>
      <c r="I15" s="548"/>
    </row>
    <row r="16" spans="1:9">
      <c r="A16" s="547"/>
      <c r="I16" s="548"/>
    </row>
    <row r="17" spans="1:9">
      <c r="A17" s="547"/>
      <c r="I17" s="548"/>
    </row>
    <row r="18" spans="1:9">
      <c r="A18" s="547"/>
      <c r="I18" s="548"/>
    </row>
    <row r="19" spans="1:9">
      <c r="A19" s="547"/>
      <c r="I19" s="548"/>
    </row>
    <row r="20" spans="1:9">
      <c r="A20" s="547"/>
      <c r="I20" s="548"/>
    </row>
    <row r="21" spans="1:9">
      <c r="A21" s="547"/>
      <c r="I21" s="548"/>
    </row>
    <row r="22" spans="1:9">
      <c r="A22" s="547"/>
      <c r="I22" s="548"/>
    </row>
    <row r="23" spans="1:9">
      <c r="A23" s="547"/>
      <c r="I23" s="548"/>
    </row>
    <row r="24" spans="1:9">
      <c r="A24" s="547"/>
      <c r="I24" s="548"/>
    </row>
    <row r="25" spans="1:9">
      <c r="A25" s="547"/>
      <c r="I25" s="548"/>
    </row>
    <row r="26" spans="1:9">
      <c r="A26" s="547"/>
      <c r="I26" s="548"/>
    </row>
    <row r="27" spans="1:9">
      <c r="A27" s="547"/>
      <c r="I27" s="548"/>
    </row>
    <row r="28" spans="1:9">
      <c r="A28" s="547"/>
      <c r="I28" s="548"/>
    </row>
    <row r="29" spans="1:9">
      <c r="A29" s="547"/>
      <c r="I29" s="548"/>
    </row>
    <row r="30" spans="1:9" ht="21.75" thickBot="1">
      <c r="A30" s="549"/>
      <c r="B30" s="550"/>
      <c r="C30" s="550"/>
      <c r="D30" s="550"/>
      <c r="E30" s="550"/>
      <c r="F30" s="550"/>
      <c r="G30" s="550"/>
      <c r="H30" s="550"/>
      <c r="I30" s="55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&amp;C39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0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3.25" style="144" customWidth="1"/>
    <col min="2" max="2" width="8.25" style="144" customWidth="1"/>
    <col min="3" max="3" width="4.375" style="144" customWidth="1"/>
    <col min="4" max="4" width="2.875" style="144" customWidth="1"/>
    <col min="5" max="5" width="2.375" style="144" customWidth="1"/>
    <col min="6" max="6" width="6" style="144" customWidth="1"/>
    <col min="7" max="7" width="9" style="144"/>
    <col min="8" max="8" width="3.625" style="144" customWidth="1"/>
    <col min="9" max="9" width="2.75" style="144" customWidth="1"/>
    <col min="10" max="10" width="6" style="144" customWidth="1"/>
    <col min="11" max="11" width="13" style="144" customWidth="1"/>
    <col min="12" max="13" width="13.375" style="144" customWidth="1"/>
    <col min="14" max="14" width="9" style="144"/>
    <col min="15" max="15" width="10.75" style="144" customWidth="1"/>
    <col min="16" max="16" width="13.5" style="144" customWidth="1"/>
    <col min="17" max="17" width="10.625" style="144" customWidth="1"/>
    <col min="18" max="16384" width="9" style="144"/>
  </cols>
  <sheetData>
    <row r="1" spans="1:17" ht="21">
      <c r="A1" s="852" t="s">
        <v>177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</row>
    <row r="2" spans="1:17" ht="21">
      <c r="A2" s="852" t="s">
        <v>206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</row>
    <row r="3" spans="1:17" ht="11.25" customHeight="1"/>
    <row r="4" spans="1:17">
      <c r="A4" s="144" t="s">
        <v>179</v>
      </c>
      <c r="B4" s="144" t="s">
        <v>180</v>
      </c>
      <c r="D4" s="145"/>
      <c r="E4" s="145"/>
      <c r="F4" s="145"/>
      <c r="K4" s="150"/>
    </row>
    <row r="5" spans="1:17">
      <c r="A5" s="144" t="s">
        <v>181</v>
      </c>
      <c r="B5" s="144" t="s">
        <v>182</v>
      </c>
      <c r="C5" s="145"/>
      <c r="D5" s="145"/>
      <c r="E5" s="145"/>
      <c r="F5" s="146"/>
      <c r="G5" s="145"/>
      <c r="H5" s="145"/>
      <c r="I5" s="145"/>
      <c r="J5" s="145"/>
      <c r="K5" s="145"/>
      <c r="L5" s="145"/>
      <c r="M5" s="145"/>
    </row>
    <row r="6" spans="1:17">
      <c r="A6" s="144" t="s">
        <v>183</v>
      </c>
      <c r="B6" s="144" t="s">
        <v>184</v>
      </c>
      <c r="E6" s="146"/>
      <c r="F6" s="146"/>
      <c r="G6" s="146"/>
      <c r="H6" s="146"/>
      <c r="J6" s="144" t="s">
        <v>185</v>
      </c>
      <c r="K6" s="146"/>
      <c r="L6" s="146"/>
      <c r="M6" s="145"/>
    </row>
    <row r="7" spans="1:17">
      <c r="A7" s="144" t="s">
        <v>186</v>
      </c>
      <c r="B7" s="144" t="s">
        <v>187</v>
      </c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8" spans="1:17">
      <c r="A8" s="144" t="s">
        <v>188</v>
      </c>
      <c r="B8" s="144" t="s">
        <v>324</v>
      </c>
      <c r="F8" s="146"/>
      <c r="G8" s="146"/>
    </row>
    <row r="9" spans="1:17">
      <c r="A9" s="144" t="s">
        <v>189</v>
      </c>
      <c r="B9" s="144" t="s">
        <v>190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7">
      <c r="A10" s="144" t="s">
        <v>191</v>
      </c>
      <c r="B10" s="144" t="s">
        <v>192</v>
      </c>
      <c r="D10" s="146"/>
      <c r="E10" s="146"/>
      <c r="F10" s="146"/>
      <c r="G10" s="146"/>
      <c r="H10" s="146"/>
      <c r="I10" s="146"/>
      <c r="J10" s="146"/>
      <c r="K10" s="146"/>
      <c r="L10" s="146"/>
      <c r="M10" s="145"/>
      <c r="P10" s="151"/>
    </row>
    <row r="11" spans="1:17"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P11" s="151"/>
    </row>
    <row r="12" spans="1:17"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P12" s="151"/>
    </row>
    <row r="13" spans="1:17" ht="10.5" customHeight="1"/>
    <row r="14" spans="1:17">
      <c r="K14" s="147" t="s">
        <v>325</v>
      </c>
      <c r="L14" s="147" t="s">
        <v>160</v>
      </c>
      <c r="M14" s="147" t="s">
        <v>164</v>
      </c>
      <c r="O14" s="152"/>
      <c r="P14" s="152"/>
      <c r="Q14" s="152"/>
    </row>
    <row r="15" spans="1:17">
      <c r="A15" s="144" t="s">
        <v>194</v>
      </c>
      <c r="B15" s="144" t="s">
        <v>766</v>
      </c>
      <c r="K15" s="153"/>
      <c r="L15" s="153"/>
      <c r="M15" s="153"/>
    </row>
    <row r="16" spans="1:17">
      <c r="A16" s="144" t="s">
        <v>195</v>
      </c>
      <c r="B16" s="144" t="s">
        <v>767</v>
      </c>
      <c r="K16" s="153"/>
      <c r="L16" s="153"/>
      <c r="M16" s="153"/>
    </row>
    <row r="17" spans="1:17">
      <c r="A17" s="144" t="s">
        <v>196</v>
      </c>
      <c r="B17" s="144" t="s">
        <v>768</v>
      </c>
      <c r="K17" s="153">
        <f>K15-K16</f>
        <v>0</v>
      </c>
      <c r="L17" s="153">
        <f>L15-L16</f>
        <v>0</v>
      </c>
      <c r="M17" s="153">
        <f>M15-M16</f>
        <v>0</v>
      </c>
    </row>
    <row r="18" spans="1:17">
      <c r="A18" s="144" t="s">
        <v>197</v>
      </c>
      <c r="B18" s="144" t="s">
        <v>198</v>
      </c>
      <c r="L18" s="153"/>
      <c r="M18" s="149" t="s">
        <v>129</v>
      </c>
      <c r="O18" s="154"/>
      <c r="P18" s="154"/>
      <c r="Q18" s="154"/>
    </row>
    <row r="19" spans="1:17">
      <c r="A19" s="144" t="s">
        <v>199</v>
      </c>
      <c r="B19" s="144" t="s">
        <v>200</v>
      </c>
      <c r="L19" s="155" t="e">
        <f>L18/M17</f>
        <v>#DIV/0!</v>
      </c>
      <c r="M19" s="149" t="s">
        <v>193</v>
      </c>
    </row>
    <row r="20" spans="1:17">
      <c r="A20" s="144" t="s">
        <v>201</v>
      </c>
      <c r="B20" s="144" t="s">
        <v>202</v>
      </c>
      <c r="K20" s="853" t="s">
        <v>769</v>
      </c>
      <c r="L20" s="853"/>
      <c r="M20" s="853"/>
      <c r="O20" s="156"/>
      <c r="P20" s="156"/>
      <c r="Q20" s="156"/>
    </row>
    <row r="21" spans="1:17">
      <c r="B21" s="145" t="s">
        <v>770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7"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O22" s="152"/>
      <c r="P22" s="152"/>
      <c r="Q22" s="152"/>
    </row>
    <row r="23" spans="1:17"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O23" s="152"/>
      <c r="P23" s="152"/>
      <c r="Q23" s="152"/>
    </row>
    <row r="24" spans="1:17"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7" ht="12" customHeight="1"/>
    <row r="26" spans="1:17">
      <c r="A26" s="144" t="s">
        <v>203</v>
      </c>
      <c r="B26" s="144" t="s">
        <v>204</v>
      </c>
      <c r="Q26" s="152"/>
    </row>
    <row r="27" spans="1:17">
      <c r="B27" s="145" t="s">
        <v>771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7">
      <c r="B28" s="145" t="s">
        <v>772</v>
      </c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7" ht="21" customHeight="1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7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</sheetData>
  <mergeCells count="3">
    <mergeCell ref="A1:M1"/>
    <mergeCell ref="A2:M2"/>
    <mergeCell ref="K20:M20"/>
  </mergeCells>
  <pageMargins left="0.70866141732283472" right="0.31496062992125984" top="0.74803149606299213" bottom="0.74803149606299213" header="0.31496062992125984" footer="0.31496062992125984"/>
  <pageSetup paperSize="9" scale="98" firstPageNumber="27" orientation="portrait" r:id="rId1"/>
  <headerFooter>
    <oddFooter>&amp;C 40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26"/>
  <sheetViews>
    <sheetView view="pageBreakPreview" zoomScaleNormal="100" zoomScaleSheetLayoutView="100" workbookViewId="0">
      <selection activeCell="E17" sqref="E17:J17"/>
    </sheetView>
  </sheetViews>
  <sheetFormatPr defaultRowHeight="13.5"/>
  <cols>
    <col min="1" max="1" width="1.625" style="421" customWidth="1"/>
    <col min="2" max="2" width="3.625" style="221" customWidth="1"/>
    <col min="3" max="3" width="8" style="420" customWidth="1"/>
    <col min="4" max="4" width="14.5" style="420" customWidth="1"/>
    <col min="5" max="5" width="12.25" style="221" customWidth="1"/>
    <col min="6" max="6" width="13.875" style="221" customWidth="1"/>
    <col min="7" max="7" width="14.375" style="221" customWidth="1"/>
    <col min="8" max="8" width="13.75" style="221" customWidth="1"/>
    <col min="9" max="16384" width="9" style="221"/>
  </cols>
  <sheetData>
    <row r="1" spans="2:13" s="421" customFormat="1" ht="28.5">
      <c r="B1" s="855" t="s">
        <v>177</v>
      </c>
      <c r="C1" s="855"/>
      <c r="D1" s="855"/>
      <c r="E1" s="855"/>
      <c r="F1" s="855"/>
      <c r="G1" s="855"/>
      <c r="H1" s="855"/>
    </row>
    <row r="2" spans="2:13" s="421" customFormat="1" ht="26.25">
      <c r="B2" s="856" t="s">
        <v>779</v>
      </c>
      <c r="C2" s="856"/>
      <c r="D2" s="856"/>
      <c r="E2" s="856"/>
      <c r="F2" s="856"/>
      <c r="G2" s="856"/>
      <c r="H2" s="856"/>
    </row>
    <row r="3" spans="2:13" s="421" customFormat="1" ht="21.75" thickBot="1">
      <c r="B3" s="407" t="s">
        <v>774</v>
      </c>
      <c r="C3" s="422" t="s">
        <v>775</v>
      </c>
      <c r="D3" s="422"/>
      <c r="E3" s="407"/>
    </row>
    <row r="4" spans="2:13" ht="26.25" customHeight="1">
      <c r="B4" s="857" t="s">
        <v>776</v>
      </c>
      <c r="C4" s="858"/>
      <c r="D4" s="858"/>
      <c r="E4" s="858"/>
      <c r="F4" s="858"/>
      <c r="G4" s="858"/>
      <c r="H4" s="859"/>
      <c r="I4" s="418"/>
      <c r="J4" s="419"/>
      <c r="K4" s="419"/>
      <c r="L4" s="419"/>
    </row>
    <row r="5" spans="2:13" ht="20.25" customHeight="1">
      <c r="B5" s="860"/>
      <c r="C5" s="861"/>
      <c r="D5" s="861"/>
      <c r="E5" s="861"/>
      <c r="F5" s="861"/>
      <c r="G5" s="861"/>
      <c r="H5" s="862"/>
      <c r="I5" s="418"/>
      <c r="J5" s="419"/>
      <c r="K5" s="419"/>
      <c r="L5" s="419"/>
    </row>
    <row r="6" spans="2:13" ht="12.75" customHeight="1">
      <c r="B6" s="860"/>
      <c r="C6" s="861"/>
      <c r="D6" s="861"/>
      <c r="E6" s="861"/>
      <c r="F6" s="861"/>
      <c r="G6" s="861"/>
      <c r="H6" s="862"/>
      <c r="I6" s="418"/>
      <c r="J6" s="419"/>
      <c r="K6" s="419"/>
      <c r="L6" s="419"/>
    </row>
    <row r="7" spans="2:13" ht="12.75" customHeight="1">
      <c r="B7" s="860"/>
      <c r="C7" s="861"/>
      <c r="D7" s="861"/>
      <c r="E7" s="861"/>
      <c r="F7" s="861"/>
      <c r="G7" s="861"/>
      <c r="H7" s="862"/>
      <c r="I7" s="418"/>
      <c r="J7" s="419"/>
      <c r="K7" s="419"/>
      <c r="L7" s="419"/>
    </row>
    <row r="8" spans="2:13" ht="27" customHeight="1">
      <c r="B8" s="860"/>
      <c r="C8" s="861"/>
      <c r="D8" s="861"/>
      <c r="E8" s="861"/>
      <c r="F8" s="861"/>
      <c r="G8" s="861"/>
      <c r="H8" s="862"/>
      <c r="I8" s="418"/>
      <c r="J8" s="419"/>
      <c r="K8" s="419"/>
      <c r="L8" s="419"/>
    </row>
    <row r="9" spans="2:13" ht="13.5" customHeight="1">
      <c r="B9" s="860"/>
      <c r="C9" s="861"/>
      <c r="D9" s="861"/>
      <c r="E9" s="861"/>
      <c r="F9" s="861"/>
      <c r="G9" s="861"/>
      <c r="H9" s="862"/>
      <c r="I9" s="418"/>
      <c r="J9" s="419"/>
      <c r="K9" s="419"/>
      <c r="L9" s="419"/>
    </row>
    <row r="10" spans="2:13" ht="12.75" customHeight="1">
      <c r="B10" s="860"/>
      <c r="C10" s="861"/>
      <c r="D10" s="861"/>
      <c r="E10" s="861"/>
      <c r="F10" s="861"/>
      <c r="G10" s="861"/>
      <c r="H10" s="862"/>
      <c r="I10" s="418"/>
      <c r="J10" s="419"/>
      <c r="K10" s="419"/>
      <c r="L10" s="419"/>
    </row>
    <row r="11" spans="2:13" ht="24" customHeight="1">
      <c r="B11" s="860"/>
      <c r="C11" s="861"/>
      <c r="D11" s="861"/>
      <c r="E11" s="861"/>
      <c r="F11" s="861"/>
      <c r="G11" s="861"/>
      <c r="H11" s="862"/>
      <c r="I11" s="418"/>
      <c r="J11" s="419"/>
      <c r="K11" s="419"/>
      <c r="L11" s="419"/>
    </row>
    <row r="12" spans="2:13" ht="24" hidden="1" customHeight="1">
      <c r="B12" s="860"/>
      <c r="C12" s="861"/>
      <c r="D12" s="861"/>
      <c r="E12" s="861"/>
      <c r="F12" s="861"/>
      <c r="G12" s="861"/>
      <c r="H12" s="862"/>
      <c r="I12" s="418"/>
      <c r="J12" s="419"/>
      <c r="K12" s="419"/>
      <c r="L12" s="419"/>
    </row>
    <row r="13" spans="2:13" ht="24" customHeight="1">
      <c r="B13" s="860"/>
      <c r="C13" s="861"/>
      <c r="D13" s="861"/>
      <c r="E13" s="861"/>
      <c r="F13" s="861"/>
      <c r="G13" s="861"/>
      <c r="H13" s="862"/>
      <c r="I13" s="418"/>
      <c r="J13" s="419"/>
      <c r="K13" s="419"/>
      <c r="L13" s="419"/>
    </row>
    <row r="14" spans="2:13" ht="13.5" customHeight="1" thickBot="1">
      <c r="B14" s="863"/>
      <c r="C14" s="864"/>
      <c r="D14" s="864"/>
      <c r="E14" s="864"/>
      <c r="F14" s="864"/>
      <c r="G14" s="864"/>
      <c r="H14" s="865"/>
      <c r="I14" s="418"/>
      <c r="J14" s="419"/>
      <c r="K14" s="419"/>
      <c r="L14" s="419"/>
      <c r="M14" s="420"/>
    </row>
    <row r="15" spans="2:13" s="421" customFormat="1" ht="21">
      <c r="B15" s="866" t="s">
        <v>854</v>
      </c>
      <c r="C15" s="866"/>
      <c r="D15" s="866"/>
      <c r="E15" s="866"/>
      <c r="F15" s="866"/>
      <c r="G15" s="866"/>
      <c r="H15" s="866"/>
    </row>
    <row r="16" spans="2:13" s="421" customFormat="1">
      <c r="B16" s="423"/>
      <c r="C16" s="423"/>
      <c r="D16" s="423"/>
      <c r="E16" s="423"/>
      <c r="F16" s="423"/>
      <c r="G16" s="423"/>
      <c r="H16" s="423"/>
    </row>
    <row r="17" spans="2:12" s="421" customFormat="1" ht="21">
      <c r="B17" s="407" t="s">
        <v>777</v>
      </c>
      <c r="C17" s="407" t="s">
        <v>205</v>
      </c>
      <c r="D17" s="407"/>
      <c r="E17" s="854"/>
      <c r="F17" s="854"/>
      <c r="G17" s="854"/>
      <c r="H17" s="854"/>
      <c r="I17" s="854"/>
      <c r="J17" s="854"/>
    </row>
    <row r="18" spans="2:12" s="421" customFormat="1" ht="21">
      <c r="C18" s="407"/>
      <c r="D18" s="407"/>
      <c r="E18" s="854"/>
      <c r="F18" s="854"/>
      <c r="G18" s="854"/>
      <c r="H18" s="854"/>
      <c r="I18" s="854"/>
      <c r="J18" s="854"/>
    </row>
    <row r="19" spans="2:12" s="421" customFormat="1" ht="21">
      <c r="B19" s="407"/>
      <c r="C19" s="407"/>
      <c r="D19" s="422" t="s">
        <v>778</v>
      </c>
      <c r="E19" s="407"/>
    </row>
    <row r="20" spans="2:12" s="421" customFormat="1" ht="21">
      <c r="C20" s="854"/>
      <c r="D20" s="854"/>
      <c r="E20" s="854"/>
      <c r="F20" s="854"/>
      <c r="G20" s="854"/>
      <c r="H20" s="854"/>
    </row>
    <row r="21" spans="2:12" s="421" customFormat="1" ht="21">
      <c r="C21" s="407"/>
      <c r="D21" s="407"/>
      <c r="E21" s="854"/>
      <c r="F21" s="854"/>
      <c r="G21" s="854"/>
      <c r="H21" s="854"/>
      <c r="I21" s="854"/>
      <c r="J21" s="854"/>
    </row>
    <row r="22" spans="2:12" s="421" customFormat="1" ht="21">
      <c r="C22" s="407"/>
      <c r="D22" s="407"/>
      <c r="E22" s="854"/>
      <c r="F22" s="854"/>
      <c r="G22" s="854"/>
      <c r="H22" s="854"/>
      <c r="I22" s="854"/>
      <c r="J22" s="854"/>
    </row>
    <row r="23" spans="2:12" s="421" customFormat="1">
      <c r="C23" s="854"/>
      <c r="D23" s="854"/>
      <c r="E23" s="854"/>
      <c r="F23" s="854"/>
      <c r="G23" s="854"/>
      <c r="H23" s="854"/>
    </row>
    <row r="24" spans="2:12" s="421" customFormat="1">
      <c r="C24" s="854"/>
      <c r="D24" s="854"/>
      <c r="E24" s="854"/>
      <c r="F24" s="854"/>
      <c r="G24" s="854"/>
      <c r="H24" s="854"/>
    </row>
    <row r="25" spans="2:12" s="421" customFormat="1">
      <c r="C25" s="854"/>
      <c r="D25" s="854"/>
      <c r="E25" s="854"/>
      <c r="F25" s="854"/>
      <c r="G25" s="854"/>
      <c r="H25" s="854"/>
    </row>
    <row r="26" spans="2:12">
      <c r="E26" s="420"/>
      <c r="F26" s="420"/>
      <c r="G26" s="420"/>
      <c r="H26" s="420"/>
      <c r="I26" s="420"/>
      <c r="J26" s="420"/>
      <c r="K26" s="420"/>
      <c r="L26" s="420"/>
    </row>
  </sheetData>
  <mergeCells count="10">
    <mergeCell ref="C20:H20"/>
    <mergeCell ref="E21:J21"/>
    <mergeCell ref="E22:J22"/>
    <mergeCell ref="C23:H25"/>
    <mergeCell ref="B1:H1"/>
    <mergeCell ref="B2:H2"/>
    <mergeCell ref="B4:H14"/>
    <mergeCell ref="B15:H15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&amp;C41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30"/>
  <sheetViews>
    <sheetView view="pageBreakPreview" zoomScaleNormal="100" zoomScaleSheetLayoutView="100" workbookViewId="0">
      <selection activeCell="J21" sqref="J21"/>
    </sheetView>
  </sheetViews>
  <sheetFormatPr defaultRowHeight="21"/>
  <cols>
    <col min="1" max="16384" width="9" style="426"/>
  </cols>
  <sheetData>
    <row r="1" spans="1:9" s="450" customFormat="1" ht="21.75" thickBot="1">
      <c r="A1" s="450" t="s">
        <v>811</v>
      </c>
    </row>
    <row r="2" spans="1:9">
      <c r="A2" s="544"/>
      <c r="B2" s="545"/>
      <c r="C2" s="545"/>
      <c r="D2" s="545"/>
      <c r="E2" s="545"/>
      <c r="F2" s="545"/>
      <c r="G2" s="545"/>
      <c r="H2" s="545"/>
      <c r="I2" s="546"/>
    </row>
    <row r="3" spans="1:9">
      <c r="A3" s="547"/>
      <c r="I3" s="548"/>
    </row>
    <row r="4" spans="1:9">
      <c r="A4" s="547"/>
      <c r="I4" s="548"/>
    </row>
    <row r="5" spans="1:9">
      <c r="A5" s="547"/>
      <c r="I5" s="548"/>
    </row>
    <row r="6" spans="1:9">
      <c r="A6" s="547"/>
      <c r="I6" s="548"/>
    </row>
    <row r="7" spans="1:9">
      <c r="A7" s="547"/>
      <c r="I7" s="548"/>
    </row>
    <row r="8" spans="1:9">
      <c r="A8" s="547"/>
      <c r="I8" s="548"/>
    </row>
    <row r="9" spans="1:9">
      <c r="A9" s="547"/>
      <c r="I9" s="548"/>
    </row>
    <row r="10" spans="1:9">
      <c r="A10" s="547"/>
      <c r="I10" s="548"/>
    </row>
    <row r="11" spans="1:9">
      <c r="A11" s="547"/>
      <c r="I11" s="548"/>
    </row>
    <row r="12" spans="1:9">
      <c r="A12" s="547"/>
      <c r="I12" s="548"/>
    </row>
    <row r="13" spans="1:9">
      <c r="A13" s="547"/>
      <c r="I13" s="548"/>
    </row>
    <row r="14" spans="1:9">
      <c r="A14" s="547"/>
      <c r="I14" s="548"/>
    </row>
    <row r="15" spans="1:9">
      <c r="A15" s="547"/>
      <c r="I15" s="548"/>
    </row>
    <row r="16" spans="1:9">
      <c r="A16" s="547"/>
      <c r="I16" s="548"/>
    </row>
    <row r="17" spans="1:9">
      <c r="A17" s="547"/>
      <c r="I17" s="548"/>
    </row>
    <row r="18" spans="1:9">
      <c r="A18" s="547"/>
      <c r="I18" s="548"/>
    </row>
    <row r="19" spans="1:9">
      <c r="A19" s="547"/>
      <c r="I19" s="548"/>
    </row>
    <row r="20" spans="1:9">
      <c r="A20" s="547"/>
      <c r="I20" s="548"/>
    </row>
    <row r="21" spans="1:9">
      <c r="A21" s="547"/>
      <c r="I21" s="548"/>
    </row>
    <row r="22" spans="1:9">
      <c r="A22" s="547"/>
      <c r="I22" s="548"/>
    </row>
    <row r="23" spans="1:9">
      <c r="A23" s="547"/>
      <c r="I23" s="548"/>
    </row>
    <row r="24" spans="1:9">
      <c r="A24" s="547"/>
      <c r="I24" s="548"/>
    </row>
    <row r="25" spans="1:9">
      <c r="A25" s="547"/>
      <c r="I25" s="548"/>
    </row>
    <row r="26" spans="1:9">
      <c r="A26" s="547"/>
      <c r="I26" s="548"/>
    </row>
    <row r="27" spans="1:9">
      <c r="A27" s="547"/>
      <c r="I27" s="548"/>
    </row>
    <row r="28" spans="1:9">
      <c r="A28" s="547"/>
      <c r="I28" s="548"/>
    </row>
    <row r="29" spans="1:9">
      <c r="A29" s="547"/>
      <c r="I29" s="548"/>
    </row>
    <row r="30" spans="1:9" ht="21.75" thickBot="1">
      <c r="A30" s="549"/>
      <c r="B30" s="550"/>
      <c r="C30" s="550"/>
      <c r="D30" s="550"/>
      <c r="E30" s="550"/>
      <c r="F30" s="550"/>
      <c r="G30" s="550"/>
      <c r="H30" s="550"/>
      <c r="I30" s="55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&amp;C42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6"/>
  <dimension ref="A1:Q22"/>
  <sheetViews>
    <sheetView showGridLines="0" view="pageBreakPreview" zoomScaleNormal="100" zoomScaleSheetLayoutView="100" workbookViewId="0">
      <selection activeCell="A14" sqref="A14"/>
    </sheetView>
  </sheetViews>
  <sheetFormatPr defaultRowHeight="18.75"/>
  <cols>
    <col min="1" max="1" width="5.25" style="8" customWidth="1"/>
    <col min="2" max="2" width="22.625" style="8" customWidth="1"/>
    <col min="3" max="4" width="9.5" style="8" customWidth="1"/>
    <col min="5" max="16" width="5.125" style="8" customWidth="1"/>
    <col min="17" max="17" width="13.5" style="8" customWidth="1"/>
    <col min="18" max="16384" width="9" style="8"/>
  </cols>
  <sheetData>
    <row r="1" spans="1:17" ht="21">
      <c r="A1" s="69" t="s">
        <v>589</v>
      </c>
    </row>
    <row r="2" spans="1:17" s="130" customFormat="1" ht="21">
      <c r="A2" s="653" t="s">
        <v>911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</row>
    <row r="3" spans="1:17" ht="7.5" customHeight="1"/>
    <row r="4" spans="1:17" s="130" customFormat="1">
      <c r="A4" s="867" t="s">
        <v>55</v>
      </c>
      <c r="B4" s="867" t="s">
        <v>732</v>
      </c>
      <c r="C4" s="868" t="s">
        <v>682</v>
      </c>
      <c r="D4" s="868" t="s">
        <v>310</v>
      </c>
      <c r="E4" s="844" t="s">
        <v>53</v>
      </c>
      <c r="F4" s="844"/>
      <c r="G4" s="844"/>
      <c r="H4" s="844"/>
      <c r="I4" s="844"/>
      <c r="J4" s="844"/>
      <c r="K4" s="844"/>
      <c r="L4" s="844"/>
      <c r="M4" s="844"/>
      <c r="N4" s="844"/>
      <c r="O4" s="844"/>
      <c r="P4" s="844"/>
      <c r="Q4" s="867" t="s">
        <v>176</v>
      </c>
    </row>
    <row r="5" spans="1:17" s="130" customFormat="1">
      <c r="A5" s="867"/>
      <c r="B5" s="867"/>
      <c r="C5" s="869"/>
      <c r="D5" s="870"/>
      <c r="E5" s="120" t="s">
        <v>60</v>
      </c>
      <c r="F5" s="120" t="s">
        <v>61</v>
      </c>
      <c r="G5" s="120" t="s">
        <v>62</v>
      </c>
      <c r="H5" s="120" t="s">
        <v>63</v>
      </c>
      <c r="I5" s="120" t="s">
        <v>64</v>
      </c>
      <c r="J5" s="120" t="s">
        <v>65</v>
      </c>
      <c r="K5" s="120" t="s">
        <v>66</v>
      </c>
      <c r="L5" s="120" t="s">
        <v>67</v>
      </c>
      <c r="M5" s="120" t="s">
        <v>68</v>
      </c>
      <c r="N5" s="120" t="s">
        <v>69</v>
      </c>
      <c r="O5" s="120" t="s">
        <v>70</v>
      </c>
      <c r="P5" s="120" t="s">
        <v>71</v>
      </c>
      <c r="Q5" s="867"/>
    </row>
    <row r="6" spans="1:17" s="250" customFormat="1">
      <c r="A6" s="246"/>
      <c r="B6" s="247"/>
      <c r="C6" s="247"/>
      <c r="D6" s="247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</row>
    <row r="7" spans="1:17" s="250" customFormat="1">
      <c r="A7" s="246"/>
      <c r="B7" s="247"/>
      <c r="C7" s="247"/>
      <c r="D7" s="247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9"/>
    </row>
    <row r="8" spans="1:17" s="250" customFormat="1">
      <c r="A8" s="246"/>
      <c r="B8" s="247"/>
      <c r="C8" s="247"/>
      <c r="D8" s="247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9"/>
    </row>
    <row r="9" spans="1:17" s="250" customFormat="1">
      <c r="A9" s="246"/>
      <c r="B9" s="247"/>
      <c r="C9" s="247"/>
      <c r="D9" s="247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9"/>
    </row>
    <row r="10" spans="1:17" s="250" customFormat="1">
      <c r="A10" s="246"/>
      <c r="B10" s="247"/>
      <c r="C10" s="247"/>
      <c r="D10" s="247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9"/>
    </row>
    <row r="11" spans="1:17" s="250" customFormat="1">
      <c r="A11" s="246"/>
      <c r="B11" s="247"/>
      <c r="C11" s="247"/>
      <c r="D11" s="247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9"/>
    </row>
    <row r="12" spans="1:17" s="130" customFormat="1">
      <c r="A12" s="251" t="s">
        <v>666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</row>
    <row r="13" spans="1:17" s="130" customFormat="1" ht="21">
      <c r="A13" s="653" t="s">
        <v>912</v>
      </c>
      <c r="B13" s="653"/>
      <c r="C13" s="653"/>
      <c r="D13" s="653"/>
      <c r="E13" s="653"/>
      <c r="F13" s="653"/>
      <c r="G13" s="653"/>
      <c r="H13" s="653"/>
      <c r="I13" s="653"/>
      <c r="J13" s="653"/>
      <c r="K13" s="653"/>
      <c r="L13" s="653"/>
      <c r="M13" s="653"/>
      <c r="N13" s="653"/>
      <c r="O13" s="653"/>
      <c r="P13" s="653"/>
      <c r="Q13" s="653"/>
    </row>
    <row r="14" spans="1:17" s="130" customFormat="1" ht="12" customHeight="1">
      <c r="A14" s="157"/>
    </row>
    <row r="15" spans="1:17" s="130" customFormat="1">
      <c r="A15" s="867" t="s">
        <v>55</v>
      </c>
      <c r="B15" s="867" t="s">
        <v>663</v>
      </c>
      <c r="C15" s="868" t="s">
        <v>703</v>
      </c>
      <c r="D15" s="868" t="s">
        <v>704</v>
      </c>
      <c r="E15" s="844" t="s">
        <v>53</v>
      </c>
      <c r="F15" s="844"/>
      <c r="G15" s="844"/>
      <c r="H15" s="844"/>
      <c r="I15" s="844"/>
      <c r="J15" s="844"/>
      <c r="K15" s="844"/>
      <c r="L15" s="844"/>
      <c r="M15" s="844"/>
      <c r="N15" s="844"/>
      <c r="O15" s="844"/>
      <c r="P15" s="844"/>
      <c r="Q15" s="867" t="s">
        <v>176</v>
      </c>
    </row>
    <row r="16" spans="1:17" s="130" customFormat="1" ht="44.25" customHeight="1">
      <c r="A16" s="867"/>
      <c r="B16" s="867"/>
      <c r="C16" s="869"/>
      <c r="D16" s="870"/>
      <c r="E16" s="242" t="s">
        <v>60</v>
      </c>
      <c r="F16" s="242" t="s">
        <v>61</v>
      </c>
      <c r="G16" s="242" t="s">
        <v>62</v>
      </c>
      <c r="H16" s="242" t="s">
        <v>63</v>
      </c>
      <c r="I16" s="242" t="s">
        <v>64</v>
      </c>
      <c r="J16" s="242" t="s">
        <v>65</v>
      </c>
      <c r="K16" s="242" t="s">
        <v>66</v>
      </c>
      <c r="L16" s="242" t="s">
        <v>67</v>
      </c>
      <c r="M16" s="242" t="s">
        <v>68</v>
      </c>
      <c r="N16" s="242" t="s">
        <v>69</v>
      </c>
      <c r="O16" s="242" t="s">
        <v>70</v>
      </c>
      <c r="P16" s="242" t="s">
        <v>71</v>
      </c>
      <c r="Q16" s="867"/>
    </row>
    <row r="17" spans="1:17" s="250" customFormat="1">
      <c r="A17" s="246"/>
      <c r="B17" s="247"/>
      <c r="C17" s="247"/>
      <c r="D17" s="247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9"/>
    </row>
    <row r="18" spans="1:17" s="250" customFormat="1">
      <c r="A18" s="246"/>
      <c r="B18" s="247"/>
      <c r="C18" s="247"/>
      <c r="D18" s="247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120"/>
      <c r="P18" s="248"/>
      <c r="Q18" s="249"/>
    </row>
    <row r="19" spans="1:17" s="250" customFormat="1">
      <c r="A19" s="246"/>
      <c r="B19" s="247"/>
      <c r="C19" s="247"/>
      <c r="D19" s="247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9"/>
    </row>
    <row r="20" spans="1:17" s="250" customFormat="1">
      <c r="A20" s="246"/>
      <c r="B20" s="247"/>
      <c r="C20" s="247"/>
      <c r="D20" s="247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9"/>
    </row>
    <row r="21" spans="1:17" s="250" customFormat="1">
      <c r="A21" s="246"/>
      <c r="B21" s="247"/>
      <c r="C21" s="247"/>
      <c r="D21" s="247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9"/>
    </row>
    <row r="22" spans="1:17" s="130" customFormat="1">
      <c r="A22" s="251" t="s">
        <v>667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</row>
  </sheetData>
  <mergeCells count="14">
    <mergeCell ref="A2:Q2"/>
    <mergeCell ref="Q4:Q5"/>
    <mergeCell ref="E4:P4"/>
    <mergeCell ref="A4:A5"/>
    <mergeCell ref="B4:B5"/>
    <mergeCell ref="C4:C5"/>
    <mergeCell ref="D4:D5"/>
    <mergeCell ref="A15:A16"/>
    <mergeCell ref="B15:B16"/>
    <mergeCell ref="E15:P15"/>
    <mergeCell ref="Q15:Q16"/>
    <mergeCell ref="A13:Q13"/>
    <mergeCell ref="C15:C16"/>
    <mergeCell ref="D15:D16"/>
  </mergeCells>
  <phoneticPr fontId="3" type="noConversion"/>
  <pageMargins left="0.59055118110236227" right="0.78740157480314965" top="0.78740157480314965" bottom="0.59055118110236227" header="0.31496062992125984" footer="0.31496062992125984"/>
  <pageSetup paperSize="9" firstPageNumber="28" orientation="landscape" r:id="rId1"/>
  <headerFooter>
    <oddFooter>&amp;C 43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37"/>
  <dimension ref="A1:I33"/>
  <sheetViews>
    <sheetView showGridLines="0" showWhiteSpace="0" view="pageBreakPreview" zoomScaleNormal="100" zoomScaleSheetLayoutView="100" workbookViewId="0">
      <selection activeCell="M29" sqref="M29"/>
    </sheetView>
  </sheetViews>
  <sheetFormatPr defaultRowHeight="21"/>
  <cols>
    <col min="1" max="2" width="9" style="7"/>
    <col min="3" max="3" width="8.25" style="7" customWidth="1"/>
    <col min="4" max="4" width="6.875" style="7" customWidth="1"/>
    <col min="5" max="5" width="9.375" style="7" customWidth="1"/>
    <col min="6" max="7" width="9" style="7"/>
    <col min="8" max="8" width="10.625" style="7" customWidth="1"/>
    <col min="9" max="9" width="11.375" style="7" customWidth="1"/>
    <col min="10" max="16384" width="9" style="7"/>
  </cols>
  <sheetData>
    <row r="1" spans="1:9" s="69" customFormat="1">
      <c r="A1" s="69" t="s">
        <v>591</v>
      </c>
    </row>
    <row r="2" spans="1:9" s="69" customFormat="1">
      <c r="A2" s="871" t="s">
        <v>592</v>
      </c>
      <c r="B2" s="673"/>
      <c r="C2" s="673"/>
      <c r="D2" s="673"/>
      <c r="E2" s="673"/>
      <c r="F2" s="673"/>
      <c r="G2" s="673"/>
      <c r="H2" s="673"/>
    </row>
    <row r="3" spans="1:9" s="69" customFormat="1">
      <c r="A3" s="673"/>
      <c r="B3" s="673"/>
      <c r="C3" s="673"/>
      <c r="D3" s="673"/>
      <c r="E3" s="673"/>
      <c r="F3" s="673"/>
      <c r="G3" s="673"/>
      <c r="H3" s="673"/>
    </row>
    <row r="4" spans="1:9">
      <c r="A4" s="7" t="s">
        <v>590</v>
      </c>
    </row>
    <row r="5" spans="1:9">
      <c r="B5" s="90" t="s">
        <v>399</v>
      </c>
      <c r="C5" s="91" t="s">
        <v>400</v>
      </c>
      <c r="D5" s="91"/>
      <c r="E5" s="92"/>
      <c r="F5" s="79" t="s">
        <v>401</v>
      </c>
      <c r="H5" s="79"/>
      <c r="I5" s="79"/>
    </row>
    <row r="6" spans="1:9">
      <c r="B6" s="90"/>
      <c r="C6" s="91" t="s">
        <v>402</v>
      </c>
      <c r="D6" s="91"/>
      <c r="E6" s="79"/>
      <c r="F6" s="91" t="s">
        <v>402</v>
      </c>
      <c r="H6" s="79"/>
      <c r="I6" s="79"/>
    </row>
    <row r="7" spans="1:9">
      <c r="B7" s="79"/>
      <c r="C7" s="91" t="s">
        <v>403</v>
      </c>
      <c r="D7" s="91"/>
      <c r="E7" s="79"/>
      <c r="F7" s="79" t="s">
        <v>404</v>
      </c>
      <c r="H7" s="79"/>
      <c r="I7" s="79"/>
    </row>
    <row r="8" spans="1:9">
      <c r="B8" s="79"/>
      <c r="C8" s="91" t="s">
        <v>405</v>
      </c>
      <c r="D8" s="91"/>
      <c r="F8" s="91" t="s">
        <v>406</v>
      </c>
      <c r="H8" s="79"/>
      <c r="I8" s="79"/>
    </row>
    <row r="9" spans="1:9">
      <c r="B9" s="90" t="s">
        <v>407</v>
      </c>
      <c r="C9" s="79" t="s">
        <v>383</v>
      </c>
      <c r="D9" s="79"/>
      <c r="F9" s="79" t="s">
        <v>408</v>
      </c>
      <c r="H9" s="79"/>
      <c r="I9" s="79"/>
    </row>
    <row r="10" spans="1:9">
      <c r="B10" s="90"/>
      <c r="C10" s="91" t="s">
        <v>409</v>
      </c>
      <c r="D10" s="79"/>
      <c r="E10" s="79"/>
      <c r="F10" s="91" t="s">
        <v>410</v>
      </c>
      <c r="H10" s="79"/>
      <c r="I10" s="79"/>
    </row>
    <row r="11" spans="1:9">
      <c r="B11" s="90"/>
      <c r="C11" s="91" t="s">
        <v>411</v>
      </c>
      <c r="D11" s="79"/>
      <c r="E11" s="79"/>
      <c r="G11" s="79"/>
      <c r="H11" s="91"/>
      <c r="I11" s="79"/>
    </row>
    <row r="12" spans="1:9">
      <c r="B12" s="90" t="s">
        <v>407</v>
      </c>
      <c r="C12" s="79" t="s">
        <v>412</v>
      </c>
      <c r="D12" s="79"/>
      <c r="E12" s="79"/>
      <c r="G12" s="79"/>
      <c r="H12" s="642"/>
      <c r="I12" s="642"/>
    </row>
    <row r="13" spans="1:9" ht="15.75" customHeight="1">
      <c r="B13" s="158"/>
      <c r="C13" s="158"/>
      <c r="D13" s="158"/>
      <c r="E13" s="158"/>
      <c r="F13" s="158"/>
      <c r="G13" s="158"/>
      <c r="H13" s="158"/>
      <c r="I13" s="158"/>
    </row>
    <row r="14" spans="1:9" s="41" customFormat="1">
      <c r="A14" s="41" t="s">
        <v>707</v>
      </c>
    </row>
    <row r="15" spans="1:9" ht="9.75" customHeight="1" thickBot="1"/>
    <row r="16" spans="1:9" s="41" customFormat="1" ht="24" customHeight="1">
      <c r="A16" s="874" t="s">
        <v>709</v>
      </c>
      <c r="B16" s="875"/>
      <c r="C16" s="875"/>
      <c r="D16" s="875"/>
      <c r="E16" s="875"/>
      <c r="F16" s="875"/>
      <c r="G16" s="875"/>
      <c r="H16" s="875"/>
      <c r="I16" s="876"/>
    </row>
    <row r="17" spans="1:9" s="41" customFormat="1" ht="24" customHeight="1">
      <c r="A17" s="877"/>
      <c r="B17" s="635"/>
      <c r="C17" s="635"/>
      <c r="D17" s="635"/>
      <c r="E17" s="635"/>
      <c r="F17" s="635"/>
      <c r="G17" s="635"/>
      <c r="H17" s="635"/>
      <c r="I17" s="878"/>
    </row>
    <row r="18" spans="1:9" s="41" customFormat="1" ht="24" customHeight="1">
      <c r="A18" s="877"/>
      <c r="B18" s="635"/>
      <c r="C18" s="635"/>
      <c r="D18" s="635"/>
      <c r="E18" s="635"/>
      <c r="F18" s="635"/>
      <c r="G18" s="635"/>
      <c r="H18" s="635"/>
      <c r="I18" s="878"/>
    </row>
    <row r="19" spans="1:9" s="41" customFormat="1" ht="24" customHeight="1">
      <c r="A19" s="877"/>
      <c r="B19" s="635"/>
      <c r="C19" s="635"/>
      <c r="D19" s="635"/>
      <c r="E19" s="635"/>
      <c r="F19" s="635"/>
      <c r="G19" s="635"/>
      <c r="H19" s="635"/>
      <c r="I19" s="878"/>
    </row>
    <row r="20" spans="1:9" s="41" customFormat="1" ht="24" customHeight="1">
      <c r="A20" s="877"/>
      <c r="B20" s="635"/>
      <c r="C20" s="635"/>
      <c r="D20" s="635"/>
      <c r="E20" s="635"/>
      <c r="F20" s="635"/>
      <c r="G20" s="635"/>
      <c r="H20" s="635"/>
      <c r="I20" s="878"/>
    </row>
    <row r="21" spans="1:9" s="41" customFormat="1" ht="24.75" customHeight="1" thickBot="1">
      <c r="A21" s="879"/>
      <c r="B21" s="880"/>
      <c r="C21" s="880"/>
      <c r="D21" s="880"/>
      <c r="E21" s="880"/>
      <c r="F21" s="880"/>
      <c r="G21" s="880"/>
      <c r="H21" s="880"/>
      <c r="I21" s="881"/>
    </row>
    <row r="22" spans="1:9" s="41" customFormat="1" ht="24.75" customHeight="1">
      <c r="A22" s="873" t="s">
        <v>683</v>
      </c>
      <c r="B22" s="873"/>
      <c r="C22" s="873"/>
      <c r="D22" s="873"/>
      <c r="E22" s="873"/>
      <c r="F22" s="873"/>
      <c r="G22" s="873"/>
      <c r="H22" s="873"/>
      <c r="I22" s="873"/>
    </row>
    <row r="23" spans="1:9" s="41" customFormat="1" ht="10.5" customHeight="1" thickBot="1">
      <c r="A23" s="653"/>
      <c r="B23" s="653"/>
      <c r="C23" s="653"/>
      <c r="D23" s="653"/>
      <c r="E23" s="653"/>
      <c r="F23" s="653"/>
      <c r="G23" s="653"/>
      <c r="H23" s="653"/>
      <c r="I23" s="653"/>
    </row>
    <row r="24" spans="1:9" s="41" customFormat="1" ht="24" customHeight="1">
      <c r="A24" s="874" t="s">
        <v>665</v>
      </c>
      <c r="B24" s="875"/>
      <c r="C24" s="875"/>
      <c r="D24" s="875"/>
      <c r="E24" s="875"/>
      <c r="F24" s="875"/>
      <c r="G24" s="875"/>
      <c r="H24" s="875"/>
      <c r="I24" s="876"/>
    </row>
    <row r="25" spans="1:9" s="41" customFormat="1" ht="24" customHeight="1">
      <c r="A25" s="877"/>
      <c r="B25" s="635"/>
      <c r="C25" s="635"/>
      <c r="D25" s="635"/>
      <c r="E25" s="635"/>
      <c r="F25" s="635"/>
      <c r="G25" s="635"/>
      <c r="H25" s="635"/>
      <c r="I25" s="878"/>
    </row>
    <row r="26" spans="1:9" s="41" customFormat="1" ht="24" customHeight="1">
      <c r="A26" s="877"/>
      <c r="B26" s="635"/>
      <c r="C26" s="635"/>
      <c r="D26" s="635"/>
      <c r="E26" s="635"/>
      <c r="F26" s="635"/>
      <c r="G26" s="635"/>
      <c r="H26" s="635"/>
      <c r="I26" s="878"/>
    </row>
    <row r="27" spans="1:9" s="41" customFormat="1" ht="24" customHeight="1">
      <c r="A27" s="877"/>
      <c r="B27" s="635"/>
      <c r="C27" s="635"/>
      <c r="D27" s="635"/>
      <c r="E27" s="635"/>
      <c r="F27" s="635"/>
      <c r="G27" s="635"/>
      <c r="H27" s="635"/>
      <c r="I27" s="878"/>
    </row>
    <row r="28" spans="1:9" s="41" customFormat="1" ht="24" customHeight="1">
      <c r="A28" s="877"/>
      <c r="B28" s="635"/>
      <c r="C28" s="635"/>
      <c r="D28" s="635"/>
      <c r="E28" s="635"/>
      <c r="F28" s="635"/>
      <c r="G28" s="635"/>
      <c r="H28" s="635"/>
      <c r="I28" s="878"/>
    </row>
    <row r="29" spans="1:9" s="41" customFormat="1" ht="24.75" customHeight="1" thickBot="1">
      <c r="A29" s="879"/>
      <c r="B29" s="880"/>
      <c r="C29" s="880"/>
      <c r="D29" s="880"/>
      <c r="E29" s="880"/>
      <c r="F29" s="880"/>
      <c r="G29" s="880"/>
      <c r="H29" s="880"/>
      <c r="I29" s="881"/>
    </row>
    <row r="30" spans="1:9" s="41" customFormat="1" ht="24.75" customHeight="1">
      <c r="A30" s="873" t="s">
        <v>708</v>
      </c>
      <c r="B30" s="873"/>
      <c r="C30" s="873"/>
      <c r="D30" s="873"/>
      <c r="E30" s="873"/>
      <c r="F30" s="873"/>
      <c r="G30" s="873"/>
      <c r="H30" s="873"/>
      <c r="I30" s="873"/>
    </row>
    <row r="31" spans="1:9" s="41" customFormat="1">
      <c r="A31" s="638" t="s">
        <v>855</v>
      </c>
      <c r="B31" s="653"/>
      <c r="C31" s="653"/>
      <c r="D31" s="653"/>
      <c r="E31" s="653"/>
      <c r="F31" s="653"/>
      <c r="G31" s="653"/>
      <c r="H31" s="653"/>
      <c r="I31" s="653"/>
    </row>
    <row r="32" spans="1:9" hidden="1">
      <c r="A32" s="872"/>
      <c r="B32" s="872"/>
      <c r="C32" s="872"/>
      <c r="D32" s="872"/>
      <c r="E32" s="872"/>
      <c r="F32" s="872"/>
      <c r="G32" s="872"/>
      <c r="H32" s="872"/>
      <c r="I32" s="872"/>
    </row>
    <row r="33" spans="1:9">
      <c r="A33" s="684" t="s">
        <v>864</v>
      </c>
      <c r="B33" s="684"/>
      <c r="C33" s="684"/>
      <c r="D33" s="684"/>
      <c r="E33" s="684"/>
      <c r="F33" s="684"/>
      <c r="G33" s="684"/>
      <c r="H33" s="684"/>
      <c r="I33" s="684"/>
    </row>
  </sheetData>
  <mergeCells count="10">
    <mergeCell ref="A33:I33"/>
    <mergeCell ref="A2:H3"/>
    <mergeCell ref="A32:I32"/>
    <mergeCell ref="A31:I31"/>
    <mergeCell ref="H12:I12"/>
    <mergeCell ref="A23:I23"/>
    <mergeCell ref="A30:I30"/>
    <mergeCell ref="A22:I22"/>
    <mergeCell ref="A24:I29"/>
    <mergeCell ref="A16:I21"/>
  </mergeCells>
  <phoneticPr fontId="3" type="noConversion"/>
  <pageMargins left="0.78740157480314965" right="0.23622047244094491" top="0.59055118110236227" bottom="0.59055118110236227" header="0.31496062992125984" footer="0.31496062992125984"/>
  <pageSetup paperSize="9" firstPageNumber="33" orientation="portrait" r:id="rId1"/>
  <headerFooter>
    <oddFooter>&amp;C 44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52" r:id="rId4" name="Check Box 16">
              <controlPr defaultSize="0" autoFill="0" autoLine="0" autoPict="0">
                <anchor moveWithCells="1">
                  <from>
                    <xdr:col>1</xdr:col>
                    <xdr:colOff>342900</xdr:colOff>
                    <xdr:row>4</xdr:row>
                    <xdr:rowOff>19050</xdr:rowOff>
                  </from>
                  <to>
                    <xdr:col>1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3" r:id="rId5" name="Check Box 17">
              <controlPr defaultSize="0" autoFill="0" autoLine="0" autoPict="0">
                <anchor moveWithCells="1">
                  <from>
                    <xdr:col>4</xdr:col>
                    <xdr:colOff>371475</xdr:colOff>
                    <xdr:row>4</xdr:row>
                    <xdr:rowOff>38100</xdr:rowOff>
                  </from>
                  <to>
                    <xdr:col>4</xdr:col>
                    <xdr:colOff>685800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4" r:id="rId6" name="Check Box 18">
              <controlPr defaultSize="0" autoFill="0" autoLine="0" autoPict="0">
                <anchor moveWithCells="1">
                  <from>
                    <xdr:col>4</xdr:col>
                    <xdr:colOff>381000</xdr:colOff>
                    <xdr:row>6</xdr:row>
                    <xdr:rowOff>38100</xdr:rowOff>
                  </from>
                  <to>
                    <xdr:col>4</xdr:col>
                    <xdr:colOff>685800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5" r:id="rId7" name="Check Box 19">
              <controlPr defaultSize="0" autoFill="0" autoLine="0" autoPict="0">
                <anchor moveWithCells="1">
                  <from>
                    <xdr:col>1</xdr:col>
                    <xdr:colOff>342900</xdr:colOff>
                    <xdr:row>6</xdr:row>
                    <xdr:rowOff>47625</xdr:rowOff>
                  </from>
                  <to>
                    <xdr:col>1</xdr:col>
                    <xdr:colOff>657225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6" r:id="rId8" name="Check Box 20">
              <controlPr defaultSize="0" autoFill="0" autoLine="0" autoPict="0">
                <anchor moveWithCells="1">
                  <from>
                    <xdr:col>1</xdr:col>
                    <xdr:colOff>361950</xdr:colOff>
                    <xdr:row>10</xdr:row>
                    <xdr:rowOff>238125</xdr:rowOff>
                  </from>
                  <to>
                    <xdr:col>1</xdr:col>
                    <xdr:colOff>666750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7" r:id="rId9" name="Check Box 21">
              <controlPr defaultSize="0" autoFill="0" autoLine="0" autoPict="0">
                <anchor moveWithCells="1">
                  <from>
                    <xdr:col>1</xdr:col>
                    <xdr:colOff>342900</xdr:colOff>
                    <xdr:row>8</xdr:row>
                    <xdr:rowOff>47625</xdr:rowOff>
                  </from>
                  <to>
                    <xdr:col>1</xdr:col>
                    <xdr:colOff>657225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8" r:id="rId10" name="Check Box 22">
              <controlPr defaultSize="0" autoFill="0" autoLine="0" autoPict="0">
                <anchor moveWithCells="1">
                  <from>
                    <xdr:col>4</xdr:col>
                    <xdr:colOff>381000</xdr:colOff>
                    <xdr:row>8</xdr:row>
                    <xdr:rowOff>38100</xdr:rowOff>
                  </from>
                  <to>
                    <xdr:col>4</xdr:col>
                    <xdr:colOff>685800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20"/>
  <sheetViews>
    <sheetView showGridLines="0" showWhiteSpace="0" view="pageBreakPreview" zoomScaleNormal="100" zoomScaleSheetLayoutView="100" workbookViewId="0">
      <selection activeCell="K18" sqref="K18"/>
    </sheetView>
  </sheetViews>
  <sheetFormatPr defaultRowHeight="21"/>
  <cols>
    <col min="1" max="2" width="9" style="7"/>
    <col min="3" max="3" width="8.25" style="7" customWidth="1"/>
    <col min="4" max="4" width="6.875" style="7" customWidth="1"/>
    <col min="5" max="5" width="9.375" style="7" customWidth="1"/>
    <col min="6" max="7" width="9" style="7"/>
    <col min="8" max="8" width="10.625" style="7" customWidth="1"/>
    <col min="9" max="9" width="11.375" style="7" customWidth="1"/>
    <col min="10" max="16384" width="9" style="7"/>
  </cols>
  <sheetData>
    <row r="1" spans="1:9" s="41" customFormat="1">
      <c r="A1" s="41" t="s">
        <v>710</v>
      </c>
    </row>
    <row r="2" spans="1:9" ht="9.75" customHeight="1" thickBot="1"/>
    <row r="3" spans="1:9" s="41" customFormat="1" ht="24" customHeight="1">
      <c r="A3" s="874" t="s">
        <v>671</v>
      </c>
      <c r="B3" s="875"/>
      <c r="C3" s="875"/>
      <c r="D3" s="875"/>
      <c r="E3" s="875"/>
      <c r="F3" s="875"/>
      <c r="G3" s="875"/>
      <c r="H3" s="875"/>
      <c r="I3" s="876"/>
    </row>
    <row r="4" spans="1:9" s="41" customFormat="1" ht="24" customHeight="1">
      <c r="A4" s="877"/>
      <c r="B4" s="635"/>
      <c r="C4" s="635"/>
      <c r="D4" s="635"/>
      <c r="E4" s="635"/>
      <c r="F4" s="635"/>
      <c r="G4" s="635"/>
      <c r="H4" s="635"/>
      <c r="I4" s="878"/>
    </row>
    <row r="5" spans="1:9" s="41" customFormat="1" ht="24" customHeight="1">
      <c r="A5" s="877"/>
      <c r="B5" s="635"/>
      <c r="C5" s="635"/>
      <c r="D5" s="635"/>
      <c r="E5" s="635"/>
      <c r="F5" s="635"/>
      <c r="G5" s="635"/>
      <c r="H5" s="635"/>
      <c r="I5" s="878"/>
    </row>
    <row r="6" spans="1:9" s="41" customFormat="1" ht="24" customHeight="1">
      <c r="A6" s="877"/>
      <c r="B6" s="635"/>
      <c r="C6" s="635"/>
      <c r="D6" s="635"/>
      <c r="E6" s="635"/>
      <c r="F6" s="635"/>
      <c r="G6" s="635"/>
      <c r="H6" s="635"/>
      <c r="I6" s="878"/>
    </row>
    <row r="7" spans="1:9" s="41" customFormat="1" ht="24" customHeight="1">
      <c r="A7" s="877"/>
      <c r="B7" s="635"/>
      <c r="C7" s="635"/>
      <c r="D7" s="635"/>
      <c r="E7" s="635"/>
      <c r="F7" s="635"/>
      <c r="G7" s="635"/>
      <c r="H7" s="635"/>
      <c r="I7" s="878"/>
    </row>
    <row r="8" spans="1:9" s="41" customFormat="1" ht="24.75" customHeight="1" thickBot="1">
      <c r="A8" s="879"/>
      <c r="B8" s="880"/>
      <c r="C8" s="880"/>
      <c r="D8" s="880"/>
      <c r="E8" s="880"/>
      <c r="F8" s="880"/>
      <c r="G8" s="880"/>
      <c r="H8" s="880"/>
      <c r="I8" s="881"/>
    </row>
    <row r="9" spans="1:9" s="41" customFormat="1" ht="24.75" customHeight="1">
      <c r="A9" s="873" t="s">
        <v>683</v>
      </c>
      <c r="B9" s="873"/>
      <c r="C9" s="873"/>
      <c r="D9" s="873"/>
      <c r="E9" s="873"/>
      <c r="F9" s="873"/>
      <c r="G9" s="873"/>
      <c r="H9" s="873"/>
      <c r="I9" s="873"/>
    </row>
    <row r="10" spans="1:9" s="41" customFormat="1" ht="13.5" customHeight="1" thickBot="1">
      <c r="A10" s="653"/>
      <c r="B10" s="653"/>
      <c r="C10" s="653"/>
      <c r="D10" s="653"/>
      <c r="E10" s="653"/>
      <c r="F10" s="653"/>
      <c r="G10" s="653"/>
      <c r="H10" s="653"/>
      <c r="I10" s="653"/>
    </row>
    <row r="11" spans="1:9" s="41" customFormat="1" ht="24" customHeight="1">
      <c r="A11" s="874" t="s">
        <v>711</v>
      </c>
      <c r="B11" s="875"/>
      <c r="C11" s="875"/>
      <c r="D11" s="875"/>
      <c r="E11" s="875"/>
      <c r="F11" s="875"/>
      <c r="G11" s="875"/>
      <c r="H11" s="875"/>
      <c r="I11" s="876"/>
    </row>
    <row r="12" spans="1:9" s="41" customFormat="1" ht="24" customHeight="1">
      <c r="A12" s="877"/>
      <c r="B12" s="635"/>
      <c r="C12" s="635"/>
      <c r="D12" s="635"/>
      <c r="E12" s="635"/>
      <c r="F12" s="635"/>
      <c r="G12" s="635"/>
      <c r="H12" s="635"/>
      <c r="I12" s="878"/>
    </row>
    <row r="13" spans="1:9" s="41" customFormat="1" ht="24" customHeight="1">
      <c r="A13" s="877"/>
      <c r="B13" s="635"/>
      <c r="C13" s="635"/>
      <c r="D13" s="635"/>
      <c r="E13" s="635"/>
      <c r="F13" s="635"/>
      <c r="G13" s="635"/>
      <c r="H13" s="635"/>
      <c r="I13" s="878"/>
    </row>
    <row r="14" spans="1:9" s="41" customFormat="1" ht="24" customHeight="1">
      <c r="A14" s="877"/>
      <c r="B14" s="635"/>
      <c r="C14" s="635"/>
      <c r="D14" s="635"/>
      <c r="E14" s="635"/>
      <c r="F14" s="635"/>
      <c r="G14" s="635"/>
      <c r="H14" s="635"/>
      <c r="I14" s="878"/>
    </row>
    <row r="15" spans="1:9" s="41" customFormat="1" ht="24" customHeight="1">
      <c r="A15" s="877"/>
      <c r="B15" s="635"/>
      <c r="C15" s="635"/>
      <c r="D15" s="635"/>
      <c r="E15" s="635"/>
      <c r="F15" s="635"/>
      <c r="G15" s="635"/>
      <c r="H15" s="635"/>
      <c r="I15" s="878"/>
    </row>
    <row r="16" spans="1:9" s="41" customFormat="1" ht="24.75" customHeight="1" thickBot="1">
      <c r="A16" s="879"/>
      <c r="B16" s="880"/>
      <c r="C16" s="880"/>
      <c r="D16" s="880"/>
      <c r="E16" s="880"/>
      <c r="F16" s="880"/>
      <c r="G16" s="880"/>
      <c r="H16" s="880"/>
      <c r="I16" s="881"/>
    </row>
    <row r="17" spans="1:9" s="41" customFormat="1" ht="24.75" customHeight="1">
      <c r="A17" s="873" t="s">
        <v>684</v>
      </c>
      <c r="B17" s="873"/>
      <c r="C17" s="873"/>
      <c r="D17" s="873"/>
      <c r="E17" s="873"/>
      <c r="F17" s="873"/>
      <c r="G17" s="873"/>
      <c r="H17" s="873"/>
      <c r="I17" s="873"/>
    </row>
    <row r="18" spans="1:9" s="41" customFormat="1">
      <c r="A18" s="653" t="s">
        <v>856</v>
      </c>
      <c r="B18" s="653"/>
      <c r="C18" s="653"/>
      <c r="D18" s="653"/>
      <c r="E18" s="653"/>
      <c r="F18" s="653"/>
      <c r="G18" s="653"/>
      <c r="H18" s="653"/>
      <c r="I18" s="653"/>
    </row>
    <row r="19" spans="1:9" hidden="1">
      <c r="A19" s="872"/>
      <c r="B19" s="872"/>
      <c r="C19" s="872"/>
      <c r="D19" s="872"/>
      <c r="E19" s="872"/>
      <c r="F19" s="872"/>
      <c r="G19" s="872"/>
      <c r="H19" s="872"/>
      <c r="I19" s="872"/>
    </row>
    <row r="20" spans="1:9">
      <c r="A20" s="684" t="s">
        <v>864</v>
      </c>
      <c r="B20" s="684"/>
      <c r="C20" s="684"/>
      <c r="D20" s="684"/>
      <c r="E20" s="684"/>
      <c r="F20" s="684"/>
      <c r="G20" s="684"/>
      <c r="H20" s="684"/>
      <c r="I20" s="684"/>
    </row>
  </sheetData>
  <mergeCells count="8">
    <mergeCell ref="A19:I19"/>
    <mergeCell ref="A20:I20"/>
    <mergeCell ref="A9:I9"/>
    <mergeCell ref="A3:I8"/>
    <mergeCell ref="A11:I16"/>
    <mergeCell ref="A17:I17"/>
    <mergeCell ref="A10:I10"/>
    <mergeCell ref="A18:I18"/>
  </mergeCells>
  <pageMargins left="0.78740157480314965" right="0.23622047244094491" top="0.59055118110236227" bottom="0.59055118110236227" header="0.31496062992125984" footer="0.31496062992125984"/>
  <pageSetup paperSize="9" firstPageNumber="33" orientation="portrait" r:id="rId1"/>
  <headerFooter>
    <oddFooter>&amp;C 45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27"/>
  <dimension ref="A1:I38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5.125" style="8" customWidth="1"/>
    <col min="2" max="2" width="33.125" style="8" customWidth="1"/>
    <col min="3" max="3" width="14.625" style="8" customWidth="1"/>
    <col min="4" max="4" width="6.125" style="8" customWidth="1"/>
    <col min="5" max="5" width="12.25" style="8" customWidth="1"/>
    <col min="6" max="6" width="10.625" style="8" customWidth="1"/>
    <col min="7" max="16384" width="9" style="8"/>
  </cols>
  <sheetData>
    <row r="1" spans="1:9" s="10" customFormat="1" ht="30.75" customHeight="1">
      <c r="A1" s="68" t="s">
        <v>630</v>
      </c>
    </row>
    <row r="2" spans="1:9" s="7" customFormat="1" ht="24" customHeight="1">
      <c r="A2" s="69"/>
      <c r="B2" s="68" t="s">
        <v>593</v>
      </c>
    </row>
    <row r="3" spans="1:9" s="7" customFormat="1" ht="30" customHeight="1">
      <c r="A3" s="69"/>
      <c r="B3" s="68" t="s">
        <v>594</v>
      </c>
    </row>
    <row r="4" spans="1:9" s="41" customFormat="1" ht="24" customHeight="1">
      <c r="A4" s="94" t="s">
        <v>744</v>
      </c>
      <c r="I4" s="94"/>
    </row>
    <row r="5" spans="1:9" s="7" customFormat="1" ht="24" customHeight="1">
      <c r="B5" s="7" t="s">
        <v>524</v>
      </c>
    </row>
    <row r="6" spans="1:9" s="7" customFormat="1" ht="24" customHeight="1">
      <c r="A6" s="7" t="s">
        <v>525</v>
      </c>
    </row>
    <row r="7" spans="1:9" ht="12.75" customHeight="1"/>
    <row r="8" spans="1:9" ht="21">
      <c r="A8" s="655" t="s">
        <v>631</v>
      </c>
      <c r="B8" s="655"/>
      <c r="C8" s="655"/>
      <c r="D8" s="655"/>
      <c r="E8" s="655"/>
      <c r="F8" s="655"/>
    </row>
    <row r="9" spans="1:9" ht="10.5" customHeight="1"/>
    <row r="10" spans="1:9">
      <c r="A10" s="108" t="s">
        <v>55</v>
      </c>
      <c r="B10" s="108" t="s">
        <v>161</v>
      </c>
      <c r="C10" s="822" t="s">
        <v>207</v>
      </c>
      <c r="D10" s="822"/>
      <c r="E10" s="822"/>
      <c r="F10" s="108" t="s">
        <v>143</v>
      </c>
    </row>
    <row r="11" spans="1:9">
      <c r="A11" s="882"/>
      <c r="B11" s="894"/>
      <c r="C11" s="134" t="s">
        <v>208</v>
      </c>
      <c r="D11" s="159"/>
      <c r="E11" s="160"/>
      <c r="F11" s="894"/>
    </row>
    <row r="12" spans="1:9">
      <c r="A12" s="883"/>
      <c r="B12" s="895"/>
      <c r="C12" s="135" t="s">
        <v>209</v>
      </c>
      <c r="E12" s="161"/>
      <c r="F12" s="895"/>
    </row>
    <row r="13" spans="1:9">
      <c r="A13" s="883"/>
      <c r="B13" s="895"/>
      <c r="C13" s="888"/>
      <c r="D13" s="889"/>
      <c r="E13" s="890"/>
      <c r="F13" s="895"/>
    </row>
    <row r="14" spans="1:9">
      <c r="A14" s="883"/>
      <c r="B14" s="895"/>
      <c r="C14" s="891"/>
      <c r="D14" s="892"/>
      <c r="E14" s="893"/>
      <c r="F14" s="895"/>
    </row>
    <row r="15" spans="1:9">
      <c r="A15" s="883"/>
      <c r="B15" s="895"/>
      <c r="C15" s="135" t="s">
        <v>210</v>
      </c>
      <c r="D15" s="886"/>
      <c r="E15" s="887"/>
      <c r="F15" s="895"/>
    </row>
    <row r="16" spans="1:9">
      <c r="A16" s="883"/>
      <c r="B16" s="895"/>
      <c r="C16" s="897"/>
      <c r="D16" s="898"/>
      <c r="E16" s="899"/>
      <c r="F16" s="895"/>
    </row>
    <row r="17" spans="1:6">
      <c r="A17" s="883"/>
      <c r="B17" s="895"/>
      <c r="C17" s="885"/>
      <c r="D17" s="886"/>
      <c r="E17" s="887"/>
      <c r="F17" s="895"/>
    </row>
    <row r="18" spans="1:6" ht="10.5" customHeight="1">
      <c r="A18" s="884"/>
      <c r="B18" s="896"/>
      <c r="C18" s="137"/>
      <c r="D18" s="83"/>
      <c r="E18" s="84"/>
      <c r="F18" s="896"/>
    </row>
    <row r="19" spans="1:6">
      <c r="A19" s="882"/>
      <c r="B19" s="894"/>
      <c r="C19" s="134" t="s">
        <v>208</v>
      </c>
      <c r="D19" s="159"/>
      <c r="E19" s="160"/>
      <c r="F19" s="894"/>
    </row>
    <row r="20" spans="1:6">
      <c r="A20" s="883"/>
      <c r="B20" s="895"/>
      <c r="C20" s="135" t="s">
        <v>209</v>
      </c>
      <c r="E20" s="161"/>
      <c r="F20" s="895"/>
    </row>
    <row r="21" spans="1:6">
      <c r="A21" s="883"/>
      <c r="B21" s="895"/>
      <c r="C21" s="888"/>
      <c r="D21" s="889"/>
      <c r="E21" s="890"/>
      <c r="F21" s="895"/>
    </row>
    <row r="22" spans="1:6">
      <c r="A22" s="883"/>
      <c r="B22" s="895"/>
      <c r="C22" s="891"/>
      <c r="D22" s="892"/>
      <c r="E22" s="893"/>
      <c r="F22" s="895"/>
    </row>
    <row r="23" spans="1:6">
      <c r="A23" s="883"/>
      <c r="B23" s="895"/>
      <c r="C23" s="135" t="s">
        <v>210</v>
      </c>
      <c r="D23" s="886"/>
      <c r="E23" s="887"/>
      <c r="F23" s="895"/>
    </row>
    <row r="24" spans="1:6">
      <c r="A24" s="883"/>
      <c r="B24" s="895"/>
      <c r="C24" s="897"/>
      <c r="D24" s="898"/>
      <c r="E24" s="899"/>
      <c r="F24" s="895"/>
    </row>
    <row r="25" spans="1:6">
      <c r="A25" s="883"/>
      <c r="B25" s="895"/>
      <c r="C25" s="885"/>
      <c r="D25" s="886"/>
      <c r="E25" s="887"/>
      <c r="F25" s="895"/>
    </row>
    <row r="26" spans="1:6" ht="9.75" customHeight="1">
      <c r="A26" s="884"/>
      <c r="B26" s="896"/>
      <c r="C26" s="137"/>
      <c r="D26" s="83"/>
      <c r="E26" s="84"/>
      <c r="F26" s="896"/>
    </row>
    <row r="27" spans="1:6">
      <c r="A27" s="882"/>
      <c r="B27" s="894"/>
      <c r="C27" s="134" t="s">
        <v>208</v>
      </c>
      <c r="D27" s="159"/>
      <c r="E27" s="160"/>
      <c r="F27" s="894"/>
    </row>
    <row r="28" spans="1:6">
      <c r="A28" s="883"/>
      <c r="B28" s="895"/>
      <c r="C28" s="135" t="s">
        <v>209</v>
      </c>
      <c r="E28" s="161"/>
      <c r="F28" s="895"/>
    </row>
    <row r="29" spans="1:6">
      <c r="A29" s="883"/>
      <c r="B29" s="895"/>
      <c r="C29" s="888"/>
      <c r="D29" s="889"/>
      <c r="E29" s="890"/>
      <c r="F29" s="895"/>
    </row>
    <row r="30" spans="1:6">
      <c r="A30" s="883"/>
      <c r="B30" s="895"/>
      <c r="C30" s="891"/>
      <c r="D30" s="892"/>
      <c r="E30" s="893"/>
      <c r="F30" s="895"/>
    </row>
    <row r="31" spans="1:6">
      <c r="A31" s="883"/>
      <c r="B31" s="895"/>
      <c r="C31" s="135" t="s">
        <v>210</v>
      </c>
      <c r="D31" s="886"/>
      <c r="E31" s="887"/>
      <c r="F31" s="895"/>
    </row>
    <row r="32" spans="1:6">
      <c r="A32" s="883"/>
      <c r="B32" s="895"/>
      <c r="C32" s="897"/>
      <c r="D32" s="898"/>
      <c r="E32" s="899"/>
      <c r="F32" s="895"/>
    </row>
    <row r="33" spans="1:6">
      <c r="A33" s="883"/>
      <c r="B33" s="895"/>
      <c r="C33" s="885"/>
      <c r="D33" s="886"/>
      <c r="E33" s="887"/>
      <c r="F33" s="895"/>
    </row>
    <row r="34" spans="1:6" ht="9.75" customHeight="1">
      <c r="A34" s="884"/>
      <c r="B34" s="896"/>
      <c r="C34" s="137"/>
      <c r="D34" s="83"/>
      <c r="E34" s="84"/>
      <c r="F34" s="896"/>
    </row>
    <row r="35" spans="1:6" ht="17.25" customHeight="1">
      <c r="A35" s="162"/>
      <c r="B35" s="163"/>
      <c r="F35" s="163"/>
    </row>
    <row r="36" spans="1:6" ht="22.5" customHeight="1">
      <c r="A36" s="162"/>
      <c r="B36" s="163"/>
      <c r="F36" s="163"/>
    </row>
    <row r="37" spans="1:6" ht="22.5" customHeight="1">
      <c r="A37" s="162"/>
      <c r="B37" s="163"/>
      <c r="F37" s="163"/>
    </row>
    <row r="38" spans="1:6" ht="22.5" customHeight="1">
      <c r="A38" s="162"/>
      <c r="B38" s="163"/>
      <c r="F38" s="163"/>
    </row>
  </sheetData>
  <mergeCells count="26">
    <mergeCell ref="F27:F34"/>
    <mergeCell ref="B11:B18"/>
    <mergeCell ref="C32:E32"/>
    <mergeCell ref="D31:E31"/>
    <mergeCell ref="C30:E30"/>
    <mergeCell ref="C16:E16"/>
    <mergeCell ref="C17:E17"/>
    <mergeCell ref="C25:E25"/>
    <mergeCell ref="C24:E24"/>
    <mergeCell ref="D23:E23"/>
    <mergeCell ref="A8:F8"/>
    <mergeCell ref="C10:E10"/>
    <mergeCell ref="F11:F18"/>
    <mergeCell ref="F19:F26"/>
    <mergeCell ref="C22:E22"/>
    <mergeCell ref="C21:E21"/>
    <mergeCell ref="B19:B26"/>
    <mergeCell ref="A11:A18"/>
    <mergeCell ref="A19:A26"/>
    <mergeCell ref="A27:A34"/>
    <mergeCell ref="C33:E33"/>
    <mergeCell ref="C13:E13"/>
    <mergeCell ref="C14:E14"/>
    <mergeCell ref="D15:E15"/>
    <mergeCell ref="C29:E29"/>
    <mergeCell ref="B27:B34"/>
  </mergeCells>
  <phoneticPr fontId="3" type="noConversion"/>
  <pageMargins left="0.78740157480314965" right="0.39370078740157483" top="0.78740157480314965" bottom="0.59055118110236227" header="0.31496062992125984" footer="0.31496062992125984"/>
  <pageSetup paperSize="9" scale="99" firstPageNumber="43" orientation="portrait" r:id="rId1"/>
  <headerFooter>
    <oddFooter>&amp;C 46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10</xdr:row>
                    <xdr:rowOff>0</xdr:rowOff>
                  </from>
                  <to>
                    <xdr:col>2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0</xdr:rowOff>
                  </from>
                  <to>
                    <xdr:col>2</xdr:col>
                    <xdr:colOff>352425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6" name="Check Box 3">
              <controlPr defaultSize="0" autoFill="0" autoLine="0" autoPict="0">
                <anchor moveWithCells="1">
                  <from>
                    <xdr:col>2</xdr:col>
                    <xdr:colOff>47625</xdr:colOff>
                    <xdr:row>14</xdr:row>
                    <xdr:rowOff>0</xdr:rowOff>
                  </from>
                  <to>
                    <xdr:col>2</xdr:col>
                    <xdr:colOff>352425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4" r:id="rId7" name="Check Box 10">
              <controlPr defaultSize="0" autoFill="0" autoLine="0" autoPict="0">
                <anchor moveWithCells="1">
                  <from>
                    <xdr:col>2</xdr:col>
                    <xdr:colOff>47625</xdr:colOff>
                    <xdr:row>18</xdr:row>
                    <xdr:rowOff>0</xdr:rowOff>
                  </from>
                  <to>
                    <xdr:col>2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5" r:id="rId8" name="Check Box 11">
              <controlPr defaultSize="0" autoFill="0" autoLine="0" autoPict="0">
                <anchor moveWithCells="1">
                  <from>
                    <xdr:col>2</xdr:col>
                    <xdr:colOff>47625</xdr:colOff>
                    <xdr:row>19</xdr:row>
                    <xdr:rowOff>0</xdr:rowOff>
                  </from>
                  <to>
                    <xdr:col>2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6" r:id="rId9" name="Check Box 12">
              <controlPr defaultSize="0" autoFill="0" autoLine="0" autoPict="0">
                <anchor moveWithCells="1">
                  <from>
                    <xdr:col>2</xdr:col>
                    <xdr:colOff>47625</xdr:colOff>
                    <xdr:row>22</xdr:row>
                    <xdr:rowOff>0</xdr:rowOff>
                  </from>
                  <to>
                    <xdr:col>2</xdr:col>
                    <xdr:colOff>352425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7" r:id="rId10" name="Check Box 13">
              <controlPr defaultSize="0" autoFill="0" autoLine="0" autoPict="0">
                <anchor moveWithCells="1">
                  <from>
                    <xdr:col>2</xdr:col>
                    <xdr:colOff>47625</xdr:colOff>
                    <xdr:row>26</xdr:row>
                    <xdr:rowOff>0</xdr:rowOff>
                  </from>
                  <to>
                    <xdr:col>2</xdr:col>
                    <xdr:colOff>352425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8" r:id="rId11" name="Check Box 14">
              <controlPr defaultSize="0" autoFill="0" autoLine="0" autoPict="0">
                <anchor moveWithCells="1">
                  <from>
                    <xdr:col>2</xdr:col>
                    <xdr:colOff>47625</xdr:colOff>
                    <xdr:row>27</xdr:row>
                    <xdr:rowOff>0</xdr:rowOff>
                  </from>
                  <to>
                    <xdr:col>2</xdr:col>
                    <xdr:colOff>352425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9" r:id="rId12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0</xdr:rowOff>
                  </from>
                  <to>
                    <xdr:col>2</xdr:col>
                    <xdr:colOff>352425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12"/>
  <sheetViews>
    <sheetView showGridLines="0" view="pageBreakPreview" zoomScaleNormal="100" zoomScaleSheetLayoutView="100" workbookViewId="0">
      <selection activeCell="L4" sqref="L4"/>
    </sheetView>
  </sheetViews>
  <sheetFormatPr defaultRowHeight="21"/>
  <cols>
    <col min="1" max="1" width="6.75" style="232" customWidth="1"/>
    <col min="2" max="2" width="6.25" style="232" customWidth="1"/>
    <col min="3" max="3" width="25.625" style="232" customWidth="1"/>
    <col min="4" max="5" width="9.625" style="232" customWidth="1"/>
    <col min="6" max="6" width="8.875" style="232" customWidth="1"/>
    <col min="7" max="7" width="10.125" style="232" customWidth="1"/>
    <col min="8" max="8" width="9.375" style="232" customWidth="1"/>
    <col min="9" max="9" width="7.25" style="232" customWidth="1"/>
    <col min="10" max="16384" width="9" style="232"/>
  </cols>
  <sheetData>
    <row r="1" spans="1:10" s="41" customFormat="1" ht="26.25">
      <c r="A1" s="900" t="s">
        <v>712</v>
      </c>
      <c r="B1" s="900"/>
      <c r="C1" s="900"/>
      <c r="D1" s="900"/>
      <c r="E1" s="900"/>
      <c r="F1" s="900"/>
      <c r="G1" s="900"/>
      <c r="H1" s="900"/>
      <c r="I1" s="900"/>
    </row>
    <row r="2" spans="1:10" s="41" customFormat="1" ht="21.75" thickBot="1">
      <c r="B2" s="638" t="s">
        <v>745</v>
      </c>
      <c r="C2" s="638"/>
      <c r="D2" s="638"/>
      <c r="E2" s="638"/>
      <c r="F2" s="638"/>
      <c r="G2" s="638"/>
      <c r="H2" s="638"/>
      <c r="I2" s="638"/>
      <c r="J2" s="945"/>
    </row>
    <row r="3" spans="1:10" s="41" customFormat="1">
      <c r="B3" s="901" t="s">
        <v>713</v>
      </c>
      <c r="C3" s="902"/>
      <c r="D3" s="905" t="s">
        <v>714</v>
      </c>
      <c r="E3" s="906"/>
      <c r="F3" s="902"/>
      <c r="G3" s="905" t="s">
        <v>715</v>
      </c>
      <c r="H3" s="906"/>
      <c r="I3" s="909"/>
      <c r="J3" s="945"/>
    </row>
    <row r="4" spans="1:10" s="41" customFormat="1">
      <c r="B4" s="903"/>
      <c r="C4" s="904"/>
      <c r="D4" s="907"/>
      <c r="E4" s="908"/>
      <c r="F4" s="904"/>
      <c r="G4" s="907"/>
      <c r="H4" s="908"/>
      <c r="I4" s="910"/>
    </row>
    <row r="5" spans="1:10" s="41" customFormat="1">
      <c r="B5" s="253"/>
      <c r="C5" s="254" t="s">
        <v>717</v>
      </c>
      <c r="D5" s="922">
        <f>'ขั้นตอนที่ 5'!G8</f>
        <v>0</v>
      </c>
      <c r="E5" s="923"/>
      <c r="F5" s="924"/>
      <c r="G5" s="928"/>
      <c r="H5" s="929"/>
      <c r="I5" s="930"/>
    </row>
    <row r="6" spans="1:10" s="41" customFormat="1">
      <c r="B6" s="255"/>
      <c r="C6" s="256" t="s">
        <v>716</v>
      </c>
      <c r="D6" s="925"/>
      <c r="E6" s="926"/>
      <c r="F6" s="927"/>
      <c r="G6" s="931"/>
      <c r="H6" s="932"/>
      <c r="I6" s="933"/>
    </row>
    <row r="7" spans="1:10" s="41" customFormat="1">
      <c r="B7" s="253"/>
      <c r="C7" s="254" t="s">
        <v>718</v>
      </c>
      <c r="D7" s="911">
        <f>'ขั้นตอนที่ 5'!G9</f>
        <v>0</v>
      </c>
      <c r="E7" s="912"/>
      <c r="F7" s="913"/>
      <c r="G7" s="917"/>
      <c r="H7" s="725"/>
      <c r="I7" s="918"/>
    </row>
    <row r="8" spans="1:10" s="41" customFormat="1">
      <c r="B8" s="255"/>
      <c r="C8" s="256" t="s">
        <v>719</v>
      </c>
      <c r="D8" s="934"/>
      <c r="E8" s="935"/>
      <c r="F8" s="936"/>
      <c r="G8" s="937"/>
      <c r="H8" s="938"/>
      <c r="I8" s="939"/>
    </row>
    <row r="9" spans="1:10" s="41" customFormat="1">
      <c r="B9" s="253"/>
      <c r="C9" s="254" t="s">
        <v>718</v>
      </c>
      <c r="D9" s="911">
        <f>'ขั้นตอนที่ 5'!G10</f>
        <v>0</v>
      </c>
      <c r="E9" s="912"/>
      <c r="F9" s="913"/>
      <c r="G9" s="917"/>
      <c r="H9" s="725"/>
      <c r="I9" s="918"/>
    </row>
    <row r="10" spans="1:10" s="41" customFormat="1">
      <c r="B10" s="259"/>
      <c r="C10" s="256" t="s">
        <v>720</v>
      </c>
      <c r="D10" s="940"/>
      <c r="E10" s="941"/>
      <c r="F10" s="942"/>
      <c r="G10" s="943"/>
      <c r="H10" s="653"/>
      <c r="I10" s="944"/>
    </row>
    <row r="11" spans="1:10" s="41" customFormat="1">
      <c r="B11" s="253"/>
      <c r="C11" s="254" t="s">
        <v>718</v>
      </c>
      <c r="D11" s="911">
        <f>'ขั้นตอนที่ 5'!G11</f>
        <v>0</v>
      </c>
      <c r="E11" s="912"/>
      <c r="F11" s="913"/>
      <c r="G11" s="917"/>
      <c r="H11" s="725"/>
      <c r="I11" s="918"/>
    </row>
    <row r="12" spans="1:10" s="41" customFormat="1" ht="21.75" thickBot="1">
      <c r="B12" s="257"/>
      <c r="C12" s="258" t="s">
        <v>721</v>
      </c>
      <c r="D12" s="914"/>
      <c r="E12" s="915"/>
      <c r="F12" s="916"/>
      <c r="G12" s="919"/>
      <c r="H12" s="920"/>
      <c r="I12" s="921"/>
    </row>
  </sheetData>
  <mergeCells count="14">
    <mergeCell ref="J2:J3"/>
    <mergeCell ref="A1:I1"/>
    <mergeCell ref="B3:C4"/>
    <mergeCell ref="D3:F4"/>
    <mergeCell ref="G3:I4"/>
    <mergeCell ref="D11:F12"/>
    <mergeCell ref="G11:I12"/>
    <mergeCell ref="B2:I2"/>
    <mergeCell ref="D5:F6"/>
    <mergeCell ref="G5:I6"/>
    <mergeCell ref="D7:F8"/>
    <mergeCell ref="G7:I8"/>
    <mergeCell ref="D9:F10"/>
    <mergeCell ref="G9:I10"/>
  </mergeCells>
  <pageMargins left="0.39370078740157483" right="0.23622047244094491" top="0.78740157480314965" bottom="0.39370078740157483" header="0.51181102362204722" footer="0.15748031496062992"/>
  <pageSetup paperSize="9" scale="87" firstPageNumber="44" orientation="portrait" r:id="rId1"/>
  <headerFooter>
    <oddFooter>&amp;C 47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21953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9525</xdr:rowOff>
                  </from>
                  <to>
                    <xdr:col>1</xdr:col>
                    <xdr:colOff>381000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954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9525</xdr:rowOff>
                  </from>
                  <to>
                    <xdr:col>1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955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9525</xdr:rowOff>
                  </from>
                  <to>
                    <xdr:col>1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956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9525</xdr:rowOff>
                  </from>
                  <to>
                    <xdr:col>1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L32"/>
  <sheetViews>
    <sheetView showGridLines="0" view="pageBreakPreview" zoomScaleNormal="100" zoomScaleSheetLayoutView="100" workbookViewId="0">
      <selection activeCell="G37" sqref="G37"/>
    </sheetView>
  </sheetViews>
  <sheetFormatPr defaultRowHeight="21"/>
  <cols>
    <col min="1" max="1" width="4.25" style="7" customWidth="1"/>
    <col min="2" max="2" width="8.5" style="7" customWidth="1"/>
    <col min="3" max="8" width="9" style="7"/>
    <col min="9" max="9" width="12.75" style="7" customWidth="1"/>
    <col min="10" max="10" width="4.625" style="7" customWidth="1"/>
    <col min="11" max="16384" width="9" style="7"/>
  </cols>
  <sheetData>
    <row r="1" spans="1:10" s="10" customFormat="1" ht="27.75" thickTop="1" thickBot="1">
      <c r="A1" s="627" t="s">
        <v>18</v>
      </c>
      <c r="B1" s="628"/>
      <c r="C1" s="628"/>
      <c r="D1" s="628"/>
      <c r="E1" s="628"/>
      <c r="F1" s="628"/>
      <c r="G1" s="628"/>
      <c r="H1" s="628"/>
      <c r="I1" s="628"/>
      <c r="J1" s="629"/>
    </row>
    <row r="2" spans="1:10" ht="21.75" thickTop="1"/>
    <row r="3" spans="1:10" s="10" customFormat="1" ht="26.25">
      <c r="A3" s="75" t="s">
        <v>72</v>
      </c>
      <c r="C3" s="68" t="s">
        <v>20</v>
      </c>
    </row>
    <row r="4" spans="1:10" ht="15" customHeight="1"/>
    <row r="5" spans="1:10">
      <c r="A5" s="69" t="s">
        <v>561</v>
      </c>
    </row>
    <row r="6" spans="1:10" ht="15.75" customHeight="1">
      <c r="B6" s="69"/>
    </row>
    <row r="7" spans="1:10">
      <c r="A7" s="76"/>
      <c r="B7" s="77"/>
      <c r="C7" s="70"/>
      <c r="D7" s="70"/>
      <c r="E7" s="70"/>
      <c r="F7" s="70"/>
      <c r="G7" s="70"/>
      <c r="H7" s="70"/>
      <c r="I7" s="70"/>
      <c r="J7" s="71"/>
    </row>
    <row r="8" spans="1:10">
      <c r="A8" s="72"/>
      <c r="B8" s="78"/>
      <c r="J8" s="80"/>
    </row>
    <row r="9" spans="1:10">
      <c r="A9" s="72"/>
      <c r="B9" s="78"/>
      <c r="J9" s="80"/>
    </row>
    <row r="10" spans="1:10">
      <c r="A10" s="72"/>
      <c r="B10" s="78"/>
      <c r="J10" s="80"/>
    </row>
    <row r="11" spans="1:10">
      <c r="A11" s="72"/>
      <c r="B11" s="78"/>
      <c r="J11" s="80"/>
    </row>
    <row r="12" spans="1:10" ht="23.25" customHeight="1">
      <c r="A12" s="72"/>
      <c r="B12" s="81"/>
      <c r="C12" s="82"/>
      <c r="D12" s="82"/>
      <c r="E12" s="82"/>
      <c r="F12" s="82"/>
      <c r="G12" s="82"/>
      <c r="H12" s="82"/>
      <c r="J12" s="80"/>
    </row>
    <row r="13" spans="1:10" ht="23.25" customHeight="1">
      <c r="A13" s="72"/>
      <c r="B13" s="82"/>
      <c r="C13" s="82"/>
      <c r="D13" s="82"/>
      <c r="E13" s="82"/>
      <c r="F13" s="82"/>
      <c r="G13" s="82"/>
      <c r="H13" s="82"/>
      <c r="J13" s="80"/>
    </row>
    <row r="14" spans="1:10" ht="23.25" customHeight="1">
      <c r="A14" s="72"/>
      <c r="B14" s="82"/>
      <c r="C14" s="82"/>
      <c r="D14" s="82"/>
      <c r="E14" s="82"/>
      <c r="F14" s="82"/>
      <c r="G14" s="82"/>
      <c r="H14" s="82"/>
      <c r="J14" s="80"/>
    </row>
    <row r="15" spans="1:10">
      <c r="A15" s="72"/>
      <c r="B15" s="78"/>
      <c r="J15" s="80"/>
    </row>
    <row r="16" spans="1:10">
      <c r="A16" s="72"/>
      <c r="B16" s="78"/>
      <c r="C16" s="635" t="s">
        <v>562</v>
      </c>
      <c r="D16" s="636"/>
      <c r="E16" s="636"/>
      <c r="F16" s="636"/>
      <c r="G16" s="636"/>
      <c r="H16" s="636"/>
      <c r="I16" s="636"/>
      <c r="J16" s="80"/>
    </row>
    <row r="17" spans="1:12" s="41" customFormat="1">
      <c r="A17" s="267"/>
      <c r="B17" s="268"/>
      <c r="C17" s="636"/>
      <c r="D17" s="636"/>
      <c r="E17" s="636"/>
      <c r="F17" s="636"/>
      <c r="G17" s="636"/>
      <c r="H17" s="636"/>
      <c r="I17" s="636"/>
      <c r="J17" s="269"/>
    </row>
    <row r="18" spans="1:12">
      <c r="A18" s="72"/>
      <c r="C18" s="636"/>
      <c r="D18" s="636"/>
      <c r="E18" s="636"/>
      <c r="F18" s="636"/>
      <c r="G18" s="636"/>
      <c r="H18" s="636"/>
      <c r="I18" s="636"/>
      <c r="J18" s="80"/>
    </row>
    <row r="19" spans="1:12">
      <c r="A19" s="72"/>
      <c r="J19" s="80"/>
    </row>
    <row r="20" spans="1:12">
      <c r="A20" s="72"/>
      <c r="J20" s="80"/>
    </row>
    <row r="21" spans="1:12">
      <c r="A21" s="72"/>
      <c r="J21" s="80"/>
    </row>
    <row r="22" spans="1:12">
      <c r="A22" s="72"/>
      <c r="J22" s="80"/>
    </row>
    <row r="23" spans="1:12" ht="23.25">
      <c r="A23" s="72"/>
      <c r="B23" s="637"/>
      <c r="C23" s="637"/>
      <c r="D23" s="637"/>
      <c r="E23" s="637"/>
      <c r="F23" s="637"/>
      <c r="G23" s="637"/>
      <c r="H23" s="637"/>
      <c r="J23" s="80"/>
    </row>
    <row r="24" spans="1:12">
      <c r="A24" s="72"/>
      <c r="J24" s="80"/>
    </row>
    <row r="25" spans="1:12">
      <c r="A25" s="72"/>
      <c r="J25" s="80"/>
    </row>
    <row r="26" spans="1:12">
      <c r="A26" s="72"/>
      <c r="J26" s="80"/>
    </row>
    <row r="27" spans="1:12" ht="12" customHeight="1">
      <c r="A27" s="72"/>
      <c r="J27" s="80"/>
    </row>
    <row r="28" spans="1:12">
      <c r="A28" s="72"/>
      <c r="J28" s="80"/>
    </row>
    <row r="29" spans="1:12">
      <c r="A29" s="72"/>
      <c r="J29" s="80"/>
    </row>
    <row r="30" spans="1:12" ht="21" customHeight="1">
      <c r="A30" s="73"/>
      <c r="B30" s="74"/>
      <c r="C30" s="74"/>
      <c r="D30" s="74"/>
      <c r="E30" s="83"/>
      <c r="F30" s="83"/>
      <c r="G30" s="83"/>
      <c r="H30" s="83"/>
      <c r="I30" s="83"/>
      <c r="J30" s="84"/>
      <c r="K30" s="8"/>
      <c r="L30" s="8"/>
    </row>
    <row r="31" spans="1:12" ht="24" customHeight="1">
      <c r="D31" s="7" t="s">
        <v>622</v>
      </c>
    </row>
    <row r="32" spans="1:12" ht="21" customHeight="1"/>
  </sheetData>
  <mergeCells count="3">
    <mergeCell ref="A1:J1"/>
    <mergeCell ref="C16:I18"/>
    <mergeCell ref="B23:H23"/>
  </mergeCells>
  <phoneticPr fontId="3" type="noConversion"/>
  <pageMargins left="0.78740157480314965" right="0.39370078740157483" top="0.78740157480314965" bottom="0.59055118110236227" header="0.31496062992125984" footer="0.31496062992125984"/>
  <pageSetup paperSize="9" firstPageNumber="5" orientation="portrait" r:id="rId1"/>
  <headerFooter>
    <oddFooter>&amp;C3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28"/>
  <dimension ref="A2:N21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11.25" style="8" customWidth="1"/>
    <col min="2" max="2" width="10.75" style="8" customWidth="1"/>
    <col min="3" max="3" width="15.125" style="8" customWidth="1"/>
    <col min="4" max="5" width="9.625" style="8" customWidth="1"/>
    <col min="6" max="6" width="7.25" style="8" customWidth="1"/>
    <col min="7" max="7" width="13.125" style="8" customWidth="1"/>
    <col min="8" max="8" width="12.875" style="8" customWidth="1"/>
    <col min="9" max="9" width="7.25" style="8" customWidth="1"/>
    <col min="10" max="10" width="13.125" style="8" customWidth="1"/>
    <col min="11" max="11" width="12.875" style="8" customWidth="1"/>
    <col min="12" max="16384" width="9" style="8"/>
  </cols>
  <sheetData>
    <row r="2" spans="1:14" ht="21">
      <c r="A2" s="655" t="s">
        <v>632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</row>
    <row r="3" spans="1:14" ht="21">
      <c r="A3" s="655" t="s">
        <v>211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</row>
    <row r="4" spans="1:14" ht="11.25" customHeight="1"/>
    <row r="5" spans="1:14" s="53" customFormat="1" ht="19.5">
      <c r="A5" s="164" t="s">
        <v>182</v>
      </c>
      <c r="B5" s="552"/>
      <c r="C5" s="165"/>
      <c r="D5" s="165"/>
      <c r="E5" s="165"/>
      <c r="F5" s="165"/>
      <c r="G5" s="165"/>
      <c r="H5" s="165"/>
    </row>
    <row r="6" spans="1:14" s="53" customFormat="1" ht="19.5">
      <c r="A6" s="166" t="s">
        <v>180</v>
      </c>
      <c r="B6" s="167"/>
      <c r="C6" s="168" t="s">
        <v>220</v>
      </c>
      <c r="D6" s="167"/>
      <c r="E6" s="53" t="s">
        <v>161</v>
      </c>
    </row>
    <row r="7" spans="1:14" s="53" customFormat="1" ht="12" customHeight="1"/>
    <row r="8" spans="1:14" s="53" customFormat="1" ht="21" customHeight="1">
      <c r="A8" s="949" t="s">
        <v>212</v>
      </c>
      <c r="B8" s="949"/>
      <c r="C8" s="948" t="s">
        <v>306</v>
      </c>
      <c r="D8" s="948" t="s">
        <v>216</v>
      </c>
      <c r="E8" s="948"/>
      <c r="F8" s="946" t="s">
        <v>218</v>
      </c>
      <c r="G8" s="946"/>
      <c r="H8" s="946"/>
      <c r="I8" s="946"/>
      <c r="J8" s="946"/>
      <c r="K8" s="946"/>
      <c r="M8" s="297" t="s">
        <v>218</v>
      </c>
      <c r="N8" s="297"/>
    </row>
    <row r="9" spans="1:14" s="53" customFormat="1" ht="19.5">
      <c r="A9" s="949"/>
      <c r="B9" s="949"/>
      <c r="C9" s="948"/>
      <c r="D9" s="948"/>
      <c r="E9" s="948"/>
      <c r="F9" s="946" t="s">
        <v>219</v>
      </c>
      <c r="G9" s="946"/>
      <c r="H9" s="946"/>
      <c r="I9" s="946" t="s">
        <v>215</v>
      </c>
      <c r="J9" s="946"/>
      <c r="K9" s="946"/>
      <c r="M9" s="298" t="s">
        <v>219</v>
      </c>
      <c r="N9" s="297" t="s">
        <v>748</v>
      </c>
    </row>
    <row r="10" spans="1:14" s="53" customFormat="1" ht="21" customHeight="1">
      <c r="A10" s="169" t="s">
        <v>213</v>
      </c>
      <c r="B10" s="170" t="s">
        <v>215</v>
      </c>
      <c r="C10" s="948"/>
      <c r="D10" s="171" t="s">
        <v>213</v>
      </c>
      <c r="E10" s="171" t="s">
        <v>217</v>
      </c>
      <c r="F10" s="947" t="s">
        <v>154</v>
      </c>
      <c r="G10" s="947"/>
      <c r="H10" s="947"/>
      <c r="I10" s="947" t="s">
        <v>154</v>
      </c>
      <c r="J10" s="947"/>
      <c r="K10" s="947"/>
      <c r="M10" s="298" t="s">
        <v>215</v>
      </c>
      <c r="N10" s="297" t="s">
        <v>749</v>
      </c>
    </row>
    <row r="11" spans="1:14" s="53" customFormat="1" ht="19.5">
      <c r="A11" s="173" t="s">
        <v>214</v>
      </c>
      <c r="B11" s="174"/>
      <c r="C11" s="948"/>
      <c r="D11" s="175" t="s">
        <v>108</v>
      </c>
      <c r="E11" s="175" t="s">
        <v>108</v>
      </c>
      <c r="F11" s="172" t="s">
        <v>163</v>
      </c>
      <c r="G11" s="172" t="s">
        <v>149</v>
      </c>
      <c r="H11" s="172" t="s">
        <v>164</v>
      </c>
      <c r="I11" s="172" t="s">
        <v>163</v>
      </c>
      <c r="J11" s="172" t="s">
        <v>149</v>
      </c>
      <c r="K11" s="172" t="s">
        <v>164</v>
      </c>
    </row>
    <row r="12" spans="1:14" s="53" customFormat="1" ht="48" customHeight="1">
      <c r="A12" s="956"/>
      <c r="B12" s="959"/>
      <c r="C12" s="553" t="s">
        <v>848</v>
      </c>
      <c r="D12" s="962">
        <f>'มาตรการไฟฟ้า1-1'!L17</f>
        <v>0</v>
      </c>
      <c r="E12" s="953"/>
      <c r="F12" s="950">
        <f>'มาตรการไฟฟ้า1-1'!K16</f>
        <v>0</v>
      </c>
      <c r="G12" s="950">
        <f>'มาตรการไฟฟ้า1-1'!L16</f>
        <v>0</v>
      </c>
      <c r="H12" s="950">
        <f>'มาตรการไฟฟ้า1-1'!M16</f>
        <v>0</v>
      </c>
      <c r="I12" s="953"/>
      <c r="J12" s="953"/>
      <c r="K12" s="953"/>
    </row>
    <row r="13" spans="1:14" s="53" customFormat="1" ht="19.5">
      <c r="A13" s="957"/>
      <c r="B13" s="960"/>
      <c r="C13" s="553" t="s">
        <v>849</v>
      </c>
      <c r="D13" s="963"/>
      <c r="E13" s="954"/>
      <c r="F13" s="951"/>
      <c r="G13" s="951"/>
      <c r="H13" s="951"/>
      <c r="I13" s="954"/>
      <c r="J13" s="954"/>
      <c r="K13" s="954"/>
    </row>
    <row r="14" spans="1:14" s="53" customFormat="1" ht="43.5" customHeight="1">
      <c r="A14" s="958"/>
      <c r="B14" s="961"/>
      <c r="C14" s="554" t="s">
        <v>850</v>
      </c>
      <c r="D14" s="964"/>
      <c r="E14" s="955"/>
      <c r="F14" s="952"/>
      <c r="G14" s="952"/>
      <c r="H14" s="952"/>
      <c r="I14" s="955"/>
      <c r="J14" s="955"/>
      <c r="K14" s="955"/>
    </row>
    <row r="15" spans="1:14" s="53" customFormat="1" ht="19.5">
      <c r="A15" s="101" t="s">
        <v>221</v>
      </c>
    </row>
    <row r="16" spans="1:14" s="53" customFormat="1" ht="9.75" customHeight="1"/>
    <row r="17" spans="1:11" s="53" customFormat="1" ht="19.5">
      <c r="A17" s="53" t="s">
        <v>308</v>
      </c>
      <c r="D17" s="165"/>
      <c r="E17" s="165"/>
      <c r="F17" s="165"/>
      <c r="G17" s="165"/>
      <c r="H17" s="165"/>
      <c r="I17" s="165"/>
      <c r="J17" s="165"/>
      <c r="K17" s="165"/>
    </row>
    <row r="18" spans="1:11" s="53" customFormat="1" ht="19.5">
      <c r="A18" s="165"/>
      <c r="B18" s="165"/>
      <c r="C18" s="165"/>
      <c r="D18" s="167"/>
      <c r="E18" s="167"/>
      <c r="F18" s="167"/>
      <c r="G18" s="167"/>
      <c r="H18" s="167"/>
      <c r="I18" s="167"/>
      <c r="J18" s="167"/>
      <c r="K18" s="167"/>
    </row>
    <row r="19" spans="1:11" s="53" customFormat="1" ht="19.5">
      <c r="A19" s="53" t="s">
        <v>307</v>
      </c>
      <c r="C19" s="165"/>
      <c r="D19" s="165"/>
      <c r="E19" s="167"/>
      <c r="F19" s="167"/>
      <c r="G19" s="167"/>
      <c r="H19" s="167"/>
      <c r="I19" s="167"/>
      <c r="J19" s="167"/>
      <c r="K19" s="167"/>
    </row>
    <row r="20" spans="1:11" s="53" customFormat="1" ht="19.5">
      <c r="A20" s="165"/>
      <c r="B20" s="165"/>
      <c r="C20" s="165"/>
      <c r="D20" s="167"/>
      <c r="E20" s="167"/>
      <c r="F20" s="167"/>
      <c r="G20" s="167"/>
      <c r="H20" s="167"/>
      <c r="I20" s="167"/>
      <c r="J20" s="167"/>
      <c r="K20" s="167"/>
    </row>
    <row r="21" spans="1:11" s="53" customFormat="1" ht="19.5">
      <c r="E21" s="176"/>
      <c r="F21" s="176"/>
      <c r="G21" s="176"/>
      <c r="H21" s="176"/>
      <c r="I21" s="176"/>
      <c r="J21" s="176"/>
      <c r="K21" s="176"/>
    </row>
  </sheetData>
  <mergeCells count="20">
    <mergeCell ref="H12:H14"/>
    <mergeCell ref="I12:I14"/>
    <mergeCell ref="J12:J14"/>
    <mergeCell ref="K12:K14"/>
    <mergeCell ref="A12:A14"/>
    <mergeCell ref="B12:B14"/>
    <mergeCell ref="D12:D14"/>
    <mergeCell ref="E12:E14"/>
    <mergeCell ref="F12:F14"/>
    <mergeCell ref="G12:G14"/>
    <mergeCell ref="F10:H10"/>
    <mergeCell ref="C8:C11"/>
    <mergeCell ref="I10:K10"/>
    <mergeCell ref="A8:B9"/>
    <mergeCell ref="D8:E9"/>
    <mergeCell ref="A2:K2"/>
    <mergeCell ref="A3:K3"/>
    <mergeCell ref="F8:K8"/>
    <mergeCell ref="F9:H9"/>
    <mergeCell ref="I9:K9"/>
  </mergeCells>
  <phoneticPr fontId="3" type="noConversion"/>
  <pageMargins left="0.59055118110236227" right="0.78740157480314965" top="0.78740157480314965" bottom="0.59055118110236227" header="0.31496062992125984" footer="0.31496062992125984"/>
  <pageSetup paperSize="9" scale="99" firstPageNumber="44" orientation="landscape" r:id="rId1"/>
  <headerFooter>
    <oddFooter>&amp;C 48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22979" r:id="rId4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19050</xdr:rowOff>
                  </from>
                  <to>
                    <xdr:col>2</xdr:col>
                    <xdr:colOff>314325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980" r:id="rId5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0</xdr:rowOff>
                  </from>
                  <to>
                    <xdr:col>2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981" r:id="rId6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314325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28"/>
  <sheetViews>
    <sheetView view="pageBreakPreview" zoomScaleNormal="100" zoomScaleSheetLayoutView="100" workbookViewId="0">
      <selection activeCell="G37" sqref="G37"/>
    </sheetView>
  </sheetViews>
  <sheetFormatPr defaultRowHeight="13.5"/>
  <cols>
    <col min="1" max="1" width="1.625" style="421" customWidth="1"/>
    <col min="2" max="2" width="3.625" style="221" customWidth="1"/>
    <col min="3" max="3" width="8" style="420" customWidth="1"/>
    <col min="4" max="4" width="14.5" style="420" customWidth="1"/>
    <col min="5" max="5" width="12.25" style="221" customWidth="1"/>
    <col min="6" max="6" width="13.875" style="221" customWidth="1"/>
    <col min="7" max="7" width="14.375" style="221" customWidth="1"/>
    <col min="8" max="8" width="13.75" style="221" customWidth="1"/>
    <col min="9" max="16384" width="9" style="221"/>
  </cols>
  <sheetData>
    <row r="1" spans="2:13" s="421" customFormat="1" ht="28.5">
      <c r="B1" s="855" t="s">
        <v>780</v>
      </c>
      <c r="C1" s="855"/>
      <c r="D1" s="855"/>
      <c r="E1" s="855"/>
      <c r="F1" s="855"/>
      <c r="G1" s="855"/>
      <c r="H1" s="855"/>
    </row>
    <row r="2" spans="2:13" s="421" customFormat="1" ht="26.25">
      <c r="B2" s="856" t="s">
        <v>178</v>
      </c>
      <c r="C2" s="856"/>
      <c r="D2" s="856"/>
      <c r="E2" s="856"/>
      <c r="F2" s="856"/>
      <c r="G2" s="856"/>
      <c r="H2" s="856"/>
    </row>
    <row r="3" spans="2:13" s="421" customFormat="1" ht="21">
      <c r="B3" s="407" t="str">
        <f>[4]ผลการตรวจสอบและวิเคราะห์ไฟฟ้า1!B4</f>
        <v>ชื่อมาตรการ: …………..………………..</v>
      </c>
      <c r="C3" s="422"/>
      <c r="D3" s="422"/>
      <c r="E3" s="407"/>
    </row>
    <row r="4" spans="2:13" s="421" customFormat="1" ht="21">
      <c r="B4" s="407" t="str">
        <f>[4]ผลการตรวจสอบและวิเคราะห์ไฟฟ้า1!B5</f>
        <v xml:space="preserve">มาตรการลำดับที่:  .......................................................................  </v>
      </c>
      <c r="C4" s="422"/>
      <c r="D4" s="422"/>
      <c r="E4" s="407"/>
    </row>
    <row r="5" spans="2:13" s="421" customFormat="1" ht="21.75" thickBot="1">
      <c r="B5" s="407"/>
      <c r="C5" s="422" t="s">
        <v>781</v>
      </c>
      <c r="D5" s="422"/>
      <c r="E5" s="407"/>
    </row>
    <row r="6" spans="2:13" ht="26.25" customHeight="1">
      <c r="B6" s="857" t="s">
        <v>782</v>
      </c>
      <c r="C6" s="858"/>
      <c r="D6" s="858"/>
      <c r="E6" s="858"/>
      <c r="F6" s="858"/>
      <c r="G6" s="858"/>
      <c r="H6" s="859"/>
      <c r="I6" s="418"/>
      <c r="J6" s="419"/>
      <c r="K6" s="419"/>
      <c r="L6" s="419"/>
    </row>
    <row r="7" spans="2:13" ht="20.25" customHeight="1">
      <c r="B7" s="860"/>
      <c r="C7" s="861"/>
      <c r="D7" s="861"/>
      <c r="E7" s="861"/>
      <c r="F7" s="861"/>
      <c r="G7" s="861"/>
      <c r="H7" s="862"/>
      <c r="I7" s="418"/>
      <c r="J7" s="419"/>
      <c r="K7" s="419"/>
      <c r="L7" s="419"/>
    </row>
    <row r="8" spans="2:13" ht="12.75" customHeight="1">
      <c r="B8" s="860"/>
      <c r="C8" s="861"/>
      <c r="D8" s="861"/>
      <c r="E8" s="861"/>
      <c r="F8" s="861"/>
      <c r="G8" s="861"/>
      <c r="H8" s="862"/>
      <c r="I8" s="418"/>
      <c r="J8" s="419"/>
      <c r="K8" s="419"/>
      <c r="L8" s="419"/>
    </row>
    <row r="9" spans="2:13" ht="12.75" customHeight="1">
      <c r="B9" s="860"/>
      <c r="C9" s="861"/>
      <c r="D9" s="861"/>
      <c r="E9" s="861"/>
      <c r="F9" s="861"/>
      <c r="G9" s="861"/>
      <c r="H9" s="862"/>
      <c r="I9" s="418"/>
      <c r="J9" s="419"/>
      <c r="K9" s="419"/>
      <c r="L9" s="419"/>
    </row>
    <row r="10" spans="2:13" ht="27" customHeight="1">
      <c r="B10" s="860"/>
      <c r="C10" s="861"/>
      <c r="D10" s="861"/>
      <c r="E10" s="861"/>
      <c r="F10" s="861"/>
      <c r="G10" s="861"/>
      <c r="H10" s="862"/>
      <c r="I10" s="418"/>
      <c r="J10" s="419"/>
      <c r="K10" s="419"/>
      <c r="L10" s="419"/>
    </row>
    <row r="11" spans="2:13" ht="13.5" customHeight="1">
      <c r="B11" s="860"/>
      <c r="C11" s="861"/>
      <c r="D11" s="861"/>
      <c r="E11" s="861"/>
      <c r="F11" s="861"/>
      <c r="G11" s="861"/>
      <c r="H11" s="862"/>
      <c r="I11" s="418"/>
      <c r="J11" s="419"/>
      <c r="K11" s="419"/>
      <c r="L11" s="419"/>
    </row>
    <row r="12" spans="2:13" ht="12.75" customHeight="1">
      <c r="B12" s="860"/>
      <c r="C12" s="861"/>
      <c r="D12" s="861"/>
      <c r="E12" s="861"/>
      <c r="F12" s="861"/>
      <c r="G12" s="861"/>
      <c r="H12" s="862"/>
      <c r="I12" s="418"/>
      <c r="J12" s="419"/>
      <c r="K12" s="419"/>
      <c r="L12" s="419"/>
    </row>
    <row r="13" spans="2:13" ht="24" customHeight="1">
      <c r="B13" s="860"/>
      <c r="C13" s="861"/>
      <c r="D13" s="861"/>
      <c r="E13" s="861"/>
      <c r="F13" s="861"/>
      <c r="G13" s="861"/>
      <c r="H13" s="862"/>
      <c r="I13" s="418"/>
      <c r="J13" s="419"/>
      <c r="K13" s="419"/>
      <c r="L13" s="419"/>
    </row>
    <row r="14" spans="2:13" ht="24" hidden="1" customHeight="1">
      <c r="B14" s="860"/>
      <c r="C14" s="861"/>
      <c r="D14" s="861"/>
      <c r="E14" s="861"/>
      <c r="F14" s="861"/>
      <c r="G14" s="861"/>
      <c r="H14" s="862"/>
      <c r="I14" s="418"/>
      <c r="J14" s="419"/>
      <c r="K14" s="419"/>
      <c r="L14" s="419"/>
    </row>
    <row r="15" spans="2:13" ht="24" customHeight="1">
      <c r="B15" s="860"/>
      <c r="C15" s="861"/>
      <c r="D15" s="861"/>
      <c r="E15" s="861"/>
      <c r="F15" s="861"/>
      <c r="G15" s="861"/>
      <c r="H15" s="862"/>
      <c r="I15" s="418"/>
      <c r="J15" s="419"/>
      <c r="K15" s="419"/>
      <c r="L15" s="419"/>
    </row>
    <row r="16" spans="2:13" ht="13.5" customHeight="1" thickBot="1">
      <c r="B16" s="863"/>
      <c r="C16" s="864"/>
      <c r="D16" s="864"/>
      <c r="E16" s="864"/>
      <c r="F16" s="864"/>
      <c r="G16" s="864"/>
      <c r="H16" s="865"/>
      <c r="I16" s="418"/>
      <c r="J16" s="419"/>
      <c r="K16" s="419"/>
      <c r="L16" s="419"/>
      <c r="M16" s="420"/>
    </row>
    <row r="17" spans="2:12" s="421" customFormat="1" ht="21">
      <c r="B17" s="866" t="s">
        <v>818</v>
      </c>
      <c r="C17" s="866"/>
      <c r="D17" s="866"/>
      <c r="E17" s="866"/>
      <c r="F17" s="866"/>
      <c r="G17" s="866"/>
      <c r="H17" s="866"/>
    </row>
    <row r="18" spans="2:12" s="421" customFormat="1">
      <c r="B18" s="423"/>
      <c r="C18" s="423"/>
      <c r="D18" s="423"/>
      <c r="E18" s="423"/>
      <c r="F18" s="423"/>
      <c r="G18" s="423"/>
      <c r="H18" s="423"/>
    </row>
    <row r="19" spans="2:12" s="421" customFormat="1" ht="21">
      <c r="B19" s="407"/>
      <c r="C19" s="407" t="s">
        <v>205</v>
      </c>
      <c r="D19" s="407"/>
      <c r="E19" s="854"/>
      <c r="F19" s="854"/>
      <c r="G19" s="854"/>
      <c r="H19" s="854"/>
      <c r="I19" s="854"/>
      <c r="J19" s="854"/>
    </row>
    <row r="20" spans="2:12" s="421" customFormat="1" ht="21">
      <c r="C20" s="407"/>
      <c r="D20" s="407"/>
      <c r="E20" s="854"/>
      <c r="F20" s="854"/>
      <c r="G20" s="854"/>
      <c r="H20" s="854"/>
      <c r="I20" s="854"/>
      <c r="J20" s="854"/>
    </row>
    <row r="21" spans="2:12" s="421" customFormat="1" ht="21">
      <c r="B21" s="407"/>
      <c r="C21" s="407"/>
      <c r="D21" s="422" t="s">
        <v>778</v>
      </c>
      <c r="E21" s="407"/>
    </row>
    <row r="22" spans="2:12" s="421" customFormat="1" ht="21">
      <c r="C22" s="854"/>
      <c r="D22" s="854"/>
      <c r="E22" s="854"/>
      <c r="F22" s="854"/>
      <c r="G22" s="854"/>
      <c r="H22" s="854"/>
    </row>
    <row r="23" spans="2:12" s="421" customFormat="1" ht="21">
      <c r="C23" s="407"/>
      <c r="D23" s="407"/>
      <c r="E23" s="854"/>
      <c r="F23" s="854"/>
      <c r="G23" s="854"/>
      <c r="H23" s="854"/>
      <c r="I23" s="854"/>
      <c r="J23" s="854"/>
    </row>
    <row r="24" spans="2:12" s="421" customFormat="1" ht="21">
      <c r="C24" s="407"/>
      <c r="D24" s="407"/>
      <c r="E24" s="854"/>
      <c r="F24" s="854"/>
      <c r="G24" s="854"/>
      <c r="H24" s="854"/>
      <c r="I24" s="854"/>
      <c r="J24" s="854"/>
    </row>
    <row r="25" spans="2:12" s="421" customFormat="1">
      <c r="C25" s="854"/>
      <c r="D25" s="854"/>
      <c r="E25" s="854"/>
      <c r="F25" s="854"/>
      <c r="G25" s="854"/>
      <c r="H25" s="854"/>
    </row>
    <row r="26" spans="2:12" s="421" customFormat="1">
      <c r="C26" s="854"/>
      <c r="D26" s="854"/>
      <c r="E26" s="854"/>
      <c r="F26" s="854"/>
      <c r="G26" s="854"/>
      <c r="H26" s="854"/>
    </row>
    <row r="27" spans="2:12" s="421" customFormat="1">
      <c r="C27" s="854"/>
      <c r="D27" s="854"/>
      <c r="E27" s="854"/>
      <c r="F27" s="854"/>
      <c r="G27" s="854"/>
      <c r="H27" s="854"/>
    </row>
    <row r="28" spans="2:12">
      <c r="E28" s="420"/>
      <c r="F28" s="420"/>
      <c r="G28" s="420"/>
      <c r="H28" s="420"/>
      <c r="I28" s="420"/>
      <c r="J28" s="420"/>
      <c r="K28" s="420"/>
      <c r="L28" s="420"/>
    </row>
  </sheetData>
  <mergeCells count="10">
    <mergeCell ref="C22:H22"/>
    <mergeCell ref="E23:J23"/>
    <mergeCell ref="E24:J24"/>
    <mergeCell ref="C25:H27"/>
    <mergeCell ref="B1:H1"/>
    <mergeCell ref="B2:H2"/>
    <mergeCell ref="B6:H16"/>
    <mergeCell ref="B17:H17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&amp;C49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48"/>
  <sheetViews>
    <sheetView view="pageBreakPreview" zoomScaleNormal="100" zoomScaleSheetLayoutView="100" workbookViewId="0">
      <selection activeCell="G37" sqref="G37"/>
    </sheetView>
  </sheetViews>
  <sheetFormatPr defaultRowHeight="13.5"/>
  <cols>
    <col min="1" max="16384" width="9" style="425"/>
  </cols>
  <sheetData>
    <row r="1" spans="1:9" ht="21.75" thickBot="1">
      <c r="A1" s="424" t="s">
        <v>750</v>
      </c>
    </row>
    <row r="2" spans="1:9">
      <c r="A2" s="555"/>
      <c r="B2" s="556"/>
      <c r="C2" s="556"/>
      <c r="D2" s="556"/>
      <c r="E2" s="556"/>
      <c r="F2" s="556"/>
      <c r="G2" s="556"/>
      <c r="H2" s="556"/>
      <c r="I2" s="557"/>
    </row>
    <row r="3" spans="1:9">
      <c r="A3" s="558"/>
      <c r="I3" s="559"/>
    </row>
    <row r="4" spans="1:9">
      <c r="A4" s="558"/>
      <c r="I4" s="559"/>
    </row>
    <row r="5" spans="1:9">
      <c r="A5" s="558"/>
      <c r="I5" s="559"/>
    </row>
    <row r="6" spans="1:9">
      <c r="A6" s="558"/>
      <c r="I6" s="559"/>
    </row>
    <row r="7" spans="1:9">
      <c r="A7" s="558"/>
      <c r="I7" s="559"/>
    </row>
    <row r="8" spans="1:9">
      <c r="A8" s="558"/>
      <c r="I8" s="559"/>
    </row>
    <row r="9" spans="1:9">
      <c r="A9" s="558"/>
      <c r="I9" s="559"/>
    </row>
    <row r="10" spans="1:9">
      <c r="A10" s="558"/>
      <c r="I10" s="559"/>
    </row>
    <row r="11" spans="1:9">
      <c r="A11" s="558"/>
      <c r="I11" s="559"/>
    </row>
    <row r="12" spans="1:9">
      <c r="A12" s="558"/>
      <c r="I12" s="559"/>
    </row>
    <row r="13" spans="1:9">
      <c r="A13" s="558"/>
      <c r="I13" s="559"/>
    </row>
    <row r="14" spans="1:9">
      <c r="A14" s="558"/>
      <c r="I14" s="559"/>
    </row>
    <row r="15" spans="1:9">
      <c r="A15" s="558"/>
      <c r="I15" s="559"/>
    </row>
    <row r="16" spans="1:9">
      <c r="A16" s="558"/>
      <c r="I16" s="559"/>
    </row>
    <row r="17" spans="1:9">
      <c r="A17" s="558"/>
      <c r="I17" s="559"/>
    </row>
    <row r="18" spans="1:9">
      <c r="A18" s="558"/>
      <c r="I18" s="559"/>
    </row>
    <row r="19" spans="1:9">
      <c r="A19" s="558"/>
      <c r="I19" s="559"/>
    </row>
    <row r="20" spans="1:9">
      <c r="A20" s="558"/>
      <c r="I20" s="559"/>
    </row>
    <row r="21" spans="1:9">
      <c r="A21" s="558"/>
      <c r="I21" s="559"/>
    </row>
    <row r="22" spans="1:9">
      <c r="A22" s="558"/>
      <c r="I22" s="559"/>
    </row>
    <row r="23" spans="1:9">
      <c r="A23" s="558"/>
      <c r="I23" s="559"/>
    </row>
    <row r="24" spans="1:9">
      <c r="A24" s="558"/>
      <c r="I24" s="559"/>
    </row>
    <row r="25" spans="1:9">
      <c r="A25" s="558"/>
      <c r="I25" s="559"/>
    </row>
    <row r="26" spans="1:9">
      <c r="A26" s="558"/>
      <c r="I26" s="559"/>
    </row>
    <row r="27" spans="1:9">
      <c r="A27" s="558"/>
      <c r="I27" s="559"/>
    </row>
    <row r="28" spans="1:9">
      <c r="A28" s="558"/>
      <c r="I28" s="559"/>
    </row>
    <row r="29" spans="1:9">
      <c r="A29" s="558"/>
      <c r="I29" s="559"/>
    </row>
    <row r="30" spans="1:9">
      <c r="A30" s="558"/>
      <c r="I30" s="559"/>
    </row>
    <row r="31" spans="1:9">
      <c r="A31" s="558"/>
      <c r="I31" s="559"/>
    </row>
    <row r="32" spans="1:9">
      <c r="A32" s="558"/>
      <c r="I32" s="559"/>
    </row>
    <row r="33" spans="1:9">
      <c r="A33" s="558"/>
      <c r="I33" s="559"/>
    </row>
    <row r="34" spans="1:9">
      <c r="A34" s="558"/>
      <c r="I34" s="559"/>
    </row>
    <row r="35" spans="1:9">
      <c r="A35" s="558"/>
      <c r="I35" s="559"/>
    </row>
    <row r="36" spans="1:9">
      <c r="A36" s="558"/>
      <c r="I36" s="559"/>
    </row>
    <row r="37" spans="1:9">
      <c r="A37" s="558"/>
      <c r="I37" s="559"/>
    </row>
    <row r="38" spans="1:9">
      <c r="A38" s="558"/>
      <c r="I38" s="559"/>
    </row>
    <row r="39" spans="1:9">
      <c r="A39" s="558"/>
      <c r="I39" s="559"/>
    </row>
    <row r="40" spans="1:9">
      <c r="A40" s="558"/>
      <c r="I40" s="559"/>
    </row>
    <row r="41" spans="1:9">
      <c r="A41" s="558"/>
      <c r="I41" s="559"/>
    </row>
    <row r="42" spans="1:9">
      <c r="A42" s="558"/>
      <c r="I42" s="559"/>
    </row>
    <row r="43" spans="1:9">
      <c r="A43" s="558"/>
      <c r="I43" s="559"/>
    </row>
    <row r="44" spans="1:9">
      <c r="A44" s="558"/>
      <c r="I44" s="559"/>
    </row>
    <row r="45" spans="1:9">
      <c r="A45" s="558"/>
      <c r="I45" s="559"/>
    </row>
    <row r="46" spans="1:9">
      <c r="A46" s="558"/>
      <c r="I46" s="559"/>
    </row>
    <row r="47" spans="1:9">
      <c r="A47" s="558"/>
      <c r="I47" s="559"/>
    </row>
    <row r="48" spans="1:9" ht="14.25" thickBot="1">
      <c r="A48" s="560"/>
      <c r="B48" s="561"/>
      <c r="C48" s="561"/>
      <c r="D48" s="561"/>
      <c r="E48" s="561"/>
      <c r="F48" s="561"/>
      <c r="G48" s="561"/>
      <c r="H48" s="561"/>
      <c r="I48" s="56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&amp;C50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N21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11.25" style="8" customWidth="1"/>
    <col min="2" max="2" width="10.75" style="8" customWidth="1"/>
    <col min="3" max="3" width="15.125" style="8" customWidth="1"/>
    <col min="4" max="5" width="9.625" style="8" customWidth="1"/>
    <col min="6" max="6" width="7.25" style="8" customWidth="1"/>
    <col min="7" max="7" width="13.125" style="8" customWidth="1"/>
    <col min="8" max="8" width="12.875" style="8" customWidth="1"/>
    <col min="9" max="9" width="7.25" style="8" customWidth="1"/>
    <col min="10" max="10" width="13.125" style="8" customWidth="1"/>
    <col min="11" max="11" width="12.875" style="8" customWidth="1"/>
    <col min="12" max="16384" width="9" style="8"/>
  </cols>
  <sheetData>
    <row r="2" spans="1:14" ht="21">
      <c r="A2" s="655" t="s">
        <v>632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</row>
    <row r="3" spans="1:14" ht="21">
      <c r="A3" s="655" t="s">
        <v>211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</row>
    <row r="4" spans="1:14" ht="11.25" customHeight="1"/>
    <row r="5" spans="1:14" s="53" customFormat="1" ht="19.5">
      <c r="A5" s="164" t="s">
        <v>182</v>
      </c>
      <c r="B5" s="552"/>
      <c r="C5" s="165"/>
      <c r="D5" s="165"/>
      <c r="E5" s="165"/>
      <c r="F5" s="165"/>
      <c r="G5" s="165"/>
      <c r="H5" s="165"/>
    </row>
    <row r="6" spans="1:14" s="53" customFormat="1" ht="19.5">
      <c r="A6" s="166" t="s">
        <v>180</v>
      </c>
      <c r="B6" s="167"/>
      <c r="C6" s="168" t="s">
        <v>220</v>
      </c>
      <c r="D6" s="167"/>
      <c r="E6" s="53" t="s">
        <v>161</v>
      </c>
    </row>
    <row r="7" spans="1:14" s="53" customFormat="1" ht="12" customHeight="1"/>
    <row r="8" spans="1:14" s="53" customFormat="1" ht="21" customHeight="1">
      <c r="A8" s="949" t="s">
        <v>212</v>
      </c>
      <c r="B8" s="949"/>
      <c r="C8" s="948" t="s">
        <v>306</v>
      </c>
      <c r="D8" s="948" t="s">
        <v>216</v>
      </c>
      <c r="E8" s="948"/>
      <c r="F8" s="946" t="s">
        <v>218</v>
      </c>
      <c r="G8" s="946"/>
      <c r="H8" s="946"/>
      <c r="I8" s="946"/>
      <c r="J8" s="946"/>
      <c r="K8" s="946"/>
      <c r="M8" s="297" t="s">
        <v>218</v>
      </c>
      <c r="N8" s="297"/>
    </row>
    <row r="9" spans="1:14" s="53" customFormat="1" ht="19.5">
      <c r="A9" s="949"/>
      <c r="B9" s="949"/>
      <c r="C9" s="948"/>
      <c r="D9" s="948"/>
      <c r="E9" s="948"/>
      <c r="F9" s="946" t="s">
        <v>219</v>
      </c>
      <c r="G9" s="946"/>
      <c r="H9" s="946"/>
      <c r="I9" s="946" t="s">
        <v>215</v>
      </c>
      <c r="J9" s="946"/>
      <c r="K9" s="946"/>
      <c r="M9" s="298" t="s">
        <v>219</v>
      </c>
      <c r="N9" s="297" t="s">
        <v>748</v>
      </c>
    </row>
    <row r="10" spans="1:14" s="53" customFormat="1" ht="21" customHeight="1">
      <c r="A10" s="169" t="s">
        <v>213</v>
      </c>
      <c r="B10" s="170" t="s">
        <v>215</v>
      </c>
      <c r="C10" s="948"/>
      <c r="D10" s="171" t="s">
        <v>213</v>
      </c>
      <c r="E10" s="171" t="s">
        <v>217</v>
      </c>
      <c r="F10" s="947" t="s">
        <v>154</v>
      </c>
      <c r="G10" s="947"/>
      <c r="H10" s="947"/>
      <c r="I10" s="947" t="s">
        <v>154</v>
      </c>
      <c r="J10" s="947"/>
      <c r="K10" s="947"/>
      <c r="M10" s="298" t="s">
        <v>215</v>
      </c>
      <c r="N10" s="297" t="s">
        <v>749</v>
      </c>
    </row>
    <row r="11" spans="1:14" s="53" customFormat="1" ht="19.5">
      <c r="A11" s="173" t="s">
        <v>214</v>
      </c>
      <c r="B11" s="174"/>
      <c r="C11" s="948"/>
      <c r="D11" s="175" t="s">
        <v>108</v>
      </c>
      <c r="E11" s="175" t="s">
        <v>108</v>
      </c>
      <c r="F11" s="172" t="s">
        <v>163</v>
      </c>
      <c r="G11" s="172" t="s">
        <v>149</v>
      </c>
      <c r="H11" s="172" t="s">
        <v>164</v>
      </c>
      <c r="I11" s="172" t="s">
        <v>163</v>
      </c>
      <c r="J11" s="172" t="s">
        <v>149</v>
      </c>
      <c r="K11" s="172" t="s">
        <v>164</v>
      </c>
    </row>
    <row r="12" spans="1:14" s="53" customFormat="1" ht="48" customHeight="1">
      <c r="A12" s="956"/>
      <c r="B12" s="959"/>
      <c r="C12" s="553" t="s">
        <v>848</v>
      </c>
      <c r="D12" s="962">
        <f>'มาตรการไฟฟ้า1-1 (2)'!L17</f>
        <v>0</v>
      </c>
      <c r="E12" s="953"/>
      <c r="F12" s="950">
        <f>'มาตรการไฟฟ้า1-1 (2)'!K16</f>
        <v>0</v>
      </c>
      <c r="G12" s="950">
        <f>'มาตรการไฟฟ้า1-1 (2)'!L16</f>
        <v>0</v>
      </c>
      <c r="H12" s="950">
        <f>'มาตรการไฟฟ้า1-1 (2)'!M16</f>
        <v>0</v>
      </c>
      <c r="I12" s="953"/>
      <c r="J12" s="953"/>
      <c r="K12" s="953"/>
    </row>
    <row r="13" spans="1:14" s="53" customFormat="1" ht="19.5">
      <c r="A13" s="957"/>
      <c r="B13" s="960"/>
      <c r="C13" s="553" t="s">
        <v>849</v>
      </c>
      <c r="D13" s="963"/>
      <c r="E13" s="954"/>
      <c r="F13" s="951"/>
      <c r="G13" s="951"/>
      <c r="H13" s="951"/>
      <c r="I13" s="954"/>
      <c r="J13" s="954"/>
      <c r="K13" s="954"/>
    </row>
    <row r="14" spans="1:14" s="53" customFormat="1" ht="43.5" customHeight="1">
      <c r="A14" s="958"/>
      <c r="B14" s="961"/>
      <c r="C14" s="554" t="s">
        <v>850</v>
      </c>
      <c r="D14" s="964"/>
      <c r="E14" s="955"/>
      <c r="F14" s="952"/>
      <c r="G14" s="952"/>
      <c r="H14" s="952"/>
      <c r="I14" s="955"/>
      <c r="J14" s="955"/>
      <c r="K14" s="955"/>
    </row>
    <row r="15" spans="1:14" s="53" customFormat="1" ht="19.5">
      <c r="A15" s="101" t="s">
        <v>221</v>
      </c>
    </row>
    <row r="16" spans="1:14" s="53" customFormat="1" ht="9.75" customHeight="1"/>
    <row r="17" spans="1:11" s="53" customFormat="1" ht="19.5">
      <c r="A17" s="53" t="s">
        <v>308</v>
      </c>
      <c r="D17" s="165"/>
      <c r="E17" s="165"/>
      <c r="F17" s="165"/>
      <c r="G17" s="165"/>
      <c r="H17" s="165"/>
      <c r="I17" s="165"/>
      <c r="J17" s="165"/>
      <c r="K17" s="165"/>
    </row>
    <row r="18" spans="1:11" s="53" customFormat="1" ht="19.5">
      <c r="A18" s="165"/>
      <c r="B18" s="165"/>
      <c r="C18" s="165"/>
      <c r="D18" s="167"/>
      <c r="E18" s="167"/>
      <c r="F18" s="167"/>
      <c r="G18" s="167"/>
      <c r="H18" s="167"/>
      <c r="I18" s="167"/>
      <c r="J18" s="167"/>
      <c r="K18" s="167"/>
    </row>
    <row r="19" spans="1:11" s="53" customFormat="1" ht="19.5">
      <c r="A19" s="53" t="s">
        <v>307</v>
      </c>
      <c r="C19" s="165"/>
      <c r="D19" s="165"/>
      <c r="E19" s="167"/>
      <c r="F19" s="167"/>
      <c r="G19" s="167"/>
      <c r="H19" s="167"/>
      <c r="I19" s="167"/>
      <c r="J19" s="167"/>
      <c r="K19" s="167"/>
    </row>
    <row r="20" spans="1:11" s="53" customFormat="1" ht="19.5">
      <c r="A20" s="165"/>
      <c r="B20" s="165"/>
      <c r="C20" s="165"/>
      <c r="D20" s="167"/>
      <c r="E20" s="167"/>
      <c r="F20" s="167"/>
      <c r="G20" s="167"/>
      <c r="H20" s="167"/>
      <c r="I20" s="167"/>
      <c r="J20" s="167"/>
      <c r="K20" s="167"/>
    </row>
    <row r="21" spans="1:11" s="53" customFormat="1" ht="19.5">
      <c r="E21" s="176"/>
      <c r="F21" s="176"/>
      <c r="G21" s="176"/>
      <c r="H21" s="176"/>
      <c r="I21" s="176"/>
      <c r="J21" s="176"/>
      <c r="K21" s="176"/>
    </row>
  </sheetData>
  <mergeCells count="20">
    <mergeCell ref="A2:K2"/>
    <mergeCell ref="A3:K3"/>
    <mergeCell ref="A8:B9"/>
    <mergeCell ref="C8:C11"/>
    <mergeCell ref="D8:E9"/>
    <mergeCell ref="F8:K8"/>
    <mergeCell ref="F9:H9"/>
    <mergeCell ref="I9:K9"/>
    <mergeCell ref="F10:H10"/>
    <mergeCell ref="I10:K10"/>
    <mergeCell ref="H12:H14"/>
    <mergeCell ref="I12:I14"/>
    <mergeCell ref="J12:J14"/>
    <mergeCell ref="K12:K14"/>
    <mergeCell ref="A12:A14"/>
    <mergeCell ref="B12:B14"/>
    <mergeCell ref="D12:D14"/>
    <mergeCell ref="E12:E14"/>
    <mergeCell ref="F12:F14"/>
    <mergeCell ref="G12:G14"/>
  </mergeCells>
  <pageMargins left="0.59055118110236227" right="0.78740157480314965" top="0.78740157480314965" bottom="0.59055118110236227" header="0.31496062992125984" footer="0.31496062992125984"/>
  <pageSetup paperSize="9" scale="99" firstPageNumber="44" orientation="landscape" r:id="rId1"/>
  <headerFooter>
    <oddFooter>&amp;C 51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598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19050</xdr:rowOff>
                  </from>
                  <to>
                    <xdr:col>2</xdr:col>
                    <xdr:colOff>314325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98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0</xdr:rowOff>
                  </from>
                  <to>
                    <xdr:col>2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98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314325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M28"/>
  <sheetViews>
    <sheetView view="pageBreakPreview" zoomScaleNormal="100" zoomScaleSheetLayoutView="100" workbookViewId="0">
      <selection activeCell="G37" sqref="G37"/>
    </sheetView>
  </sheetViews>
  <sheetFormatPr defaultRowHeight="13.5"/>
  <cols>
    <col min="1" max="1" width="1.625" style="421" customWidth="1"/>
    <col min="2" max="2" width="3.625" style="221" customWidth="1"/>
    <col min="3" max="3" width="8" style="420" customWidth="1"/>
    <col min="4" max="4" width="14.5" style="420" customWidth="1"/>
    <col min="5" max="5" width="12.25" style="221" customWidth="1"/>
    <col min="6" max="6" width="13.875" style="221" customWidth="1"/>
    <col min="7" max="7" width="14.375" style="221" customWidth="1"/>
    <col min="8" max="8" width="13.75" style="221" customWidth="1"/>
    <col min="9" max="16384" width="9" style="221"/>
  </cols>
  <sheetData>
    <row r="1" spans="2:13" s="421" customFormat="1" ht="28.5">
      <c r="B1" s="855" t="s">
        <v>780</v>
      </c>
      <c r="C1" s="855"/>
      <c r="D1" s="855"/>
      <c r="E1" s="855"/>
      <c r="F1" s="855"/>
      <c r="G1" s="855"/>
      <c r="H1" s="855"/>
    </row>
    <row r="2" spans="2:13" s="421" customFormat="1" ht="26.25">
      <c r="B2" s="856" t="s">
        <v>178</v>
      </c>
      <c r="C2" s="856"/>
      <c r="D2" s="856"/>
      <c r="E2" s="856"/>
      <c r="F2" s="856"/>
      <c r="G2" s="856"/>
      <c r="H2" s="856"/>
    </row>
    <row r="3" spans="2:13" s="421" customFormat="1" ht="21">
      <c r="B3" s="407" t="str">
        <f>[4]ผลการตรวจสอบและวิเคราะห์ไฟฟ้า1!B4</f>
        <v>ชื่อมาตรการ: …………..………………..</v>
      </c>
      <c r="C3" s="422"/>
      <c r="D3" s="422"/>
      <c r="E3" s="407"/>
    </row>
    <row r="4" spans="2:13" s="421" customFormat="1" ht="21">
      <c r="B4" s="407" t="str">
        <f>[4]ผลการตรวจสอบและวิเคราะห์ไฟฟ้า1!B5</f>
        <v xml:space="preserve">มาตรการลำดับที่:  .......................................................................  </v>
      </c>
      <c r="C4" s="422"/>
      <c r="D4" s="422"/>
      <c r="E4" s="407"/>
    </row>
    <row r="5" spans="2:13" s="421" customFormat="1" ht="21.75" thickBot="1">
      <c r="B5" s="407"/>
      <c r="C5" s="422" t="s">
        <v>781</v>
      </c>
      <c r="D5" s="422"/>
      <c r="E5" s="407"/>
    </row>
    <row r="6" spans="2:13" ht="26.25" customHeight="1">
      <c r="B6" s="857" t="s">
        <v>782</v>
      </c>
      <c r="C6" s="858"/>
      <c r="D6" s="858"/>
      <c r="E6" s="858"/>
      <c r="F6" s="858"/>
      <c r="G6" s="858"/>
      <c r="H6" s="859"/>
      <c r="I6" s="418"/>
      <c r="J6" s="419"/>
      <c r="K6" s="419"/>
      <c r="L6" s="419"/>
    </row>
    <row r="7" spans="2:13" ht="20.25" customHeight="1">
      <c r="B7" s="860"/>
      <c r="C7" s="861"/>
      <c r="D7" s="861"/>
      <c r="E7" s="861"/>
      <c r="F7" s="861"/>
      <c r="G7" s="861"/>
      <c r="H7" s="862"/>
      <c r="I7" s="418"/>
      <c r="J7" s="419"/>
      <c r="K7" s="419"/>
      <c r="L7" s="419"/>
    </row>
    <row r="8" spans="2:13" ht="12.75" customHeight="1">
      <c r="B8" s="860"/>
      <c r="C8" s="861"/>
      <c r="D8" s="861"/>
      <c r="E8" s="861"/>
      <c r="F8" s="861"/>
      <c r="G8" s="861"/>
      <c r="H8" s="862"/>
      <c r="I8" s="418"/>
      <c r="J8" s="419"/>
      <c r="K8" s="419"/>
      <c r="L8" s="419"/>
    </row>
    <row r="9" spans="2:13" ht="12.75" customHeight="1">
      <c r="B9" s="860"/>
      <c r="C9" s="861"/>
      <c r="D9" s="861"/>
      <c r="E9" s="861"/>
      <c r="F9" s="861"/>
      <c r="G9" s="861"/>
      <c r="H9" s="862"/>
      <c r="I9" s="418"/>
      <c r="J9" s="419"/>
      <c r="K9" s="419"/>
      <c r="L9" s="419"/>
    </row>
    <row r="10" spans="2:13" ht="27" customHeight="1">
      <c r="B10" s="860"/>
      <c r="C10" s="861"/>
      <c r="D10" s="861"/>
      <c r="E10" s="861"/>
      <c r="F10" s="861"/>
      <c r="G10" s="861"/>
      <c r="H10" s="862"/>
      <c r="I10" s="418"/>
      <c r="J10" s="419"/>
      <c r="K10" s="419"/>
      <c r="L10" s="419"/>
    </row>
    <row r="11" spans="2:13" ht="13.5" customHeight="1">
      <c r="B11" s="860"/>
      <c r="C11" s="861"/>
      <c r="D11" s="861"/>
      <c r="E11" s="861"/>
      <c r="F11" s="861"/>
      <c r="G11" s="861"/>
      <c r="H11" s="862"/>
      <c r="I11" s="418"/>
      <c r="J11" s="419"/>
      <c r="K11" s="419"/>
      <c r="L11" s="419"/>
    </row>
    <row r="12" spans="2:13" ht="12.75" customHeight="1">
      <c r="B12" s="860"/>
      <c r="C12" s="861"/>
      <c r="D12" s="861"/>
      <c r="E12" s="861"/>
      <c r="F12" s="861"/>
      <c r="G12" s="861"/>
      <c r="H12" s="862"/>
      <c r="I12" s="418"/>
      <c r="J12" s="419"/>
      <c r="K12" s="419"/>
      <c r="L12" s="419"/>
    </row>
    <row r="13" spans="2:13" ht="24" customHeight="1">
      <c r="B13" s="860"/>
      <c r="C13" s="861"/>
      <c r="D13" s="861"/>
      <c r="E13" s="861"/>
      <c r="F13" s="861"/>
      <c r="G13" s="861"/>
      <c r="H13" s="862"/>
      <c r="I13" s="418"/>
      <c r="J13" s="419"/>
      <c r="K13" s="419"/>
      <c r="L13" s="419"/>
    </row>
    <row r="14" spans="2:13" ht="24" hidden="1" customHeight="1">
      <c r="B14" s="860"/>
      <c r="C14" s="861"/>
      <c r="D14" s="861"/>
      <c r="E14" s="861"/>
      <c r="F14" s="861"/>
      <c r="G14" s="861"/>
      <c r="H14" s="862"/>
      <c r="I14" s="418"/>
      <c r="J14" s="419"/>
      <c r="K14" s="419"/>
      <c r="L14" s="419"/>
    </row>
    <row r="15" spans="2:13" ht="24" customHeight="1">
      <c r="B15" s="860"/>
      <c r="C15" s="861"/>
      <c r="D15" s="861"/>
      <c r="E15" s="861"/>
      <c r="F15" s="861"/>
      <c r="G15" s="861"/>
      <c r="H15" s="862"/>
      <c r="I15" s="418"/>
      <c r="J15" s="419"/>
      <c r="K15" s="419"/>
      <c r="L15" s="419"/>
    </row>
    <row r="16" spans="2:13" ht="13.5" customHeight="1" thickBot="1">
      <c r="B16" s="863"/>
      <c r="C16" s="864"/>
      <c r="D16" s="864"/>
      <c r="E16" s="864"/>
      <c r="F16" s="864"/>
      <c r="G16" s="864"/>
      <c r="H16" s="865"/>
      <c r="I16" s="418"/>
      <c r="J16" s="419"/>
      <c r="K16" s="419"/>
      <c r="L16" s="419"/>
      <c r="M16" s="420"/>
    </row>
    <row r="17" spans="2:12" s="421" customFormat="1" ht="21">
      <c r="B17" s="866" t="s">
        <v>857</v>
      </c>
      <c r="C17" s="866"/>
      <c r="D17" s="866"/>
      <c r="E17" s="866"/>
      <c r="F17" s="866"/>
      <c r="G17" s="866"/>
      <c r="H17" s="866"/>
    </row>
    <row r="18" spans="2:12" s="421" customFormat="1">
      <c r="B18" s="423"/>
      <c r="C18" s="423"/>
      <c r="D18" s="423"/>
      <c r="E18" s="423"/>
      <c r="F18" s="423"/>
      <c r="G18" s="423"/>
      <c r="H18" s="423"/>
    </row>
    <row r="19" spans="2:12" s="421" customFormat="1" ht="21">
      <c r="B19" s="407"/>
      <c r="C19" s="407" t="s">
        <v>205</v>
      </c>
      <c r="D19" s="407"/>
      <c r="E19" s="854"/>
      <c r="F19" s="854"/>
      <c r="G19" s="854"/>
      <c r="H19" s="854"/>
      <c r="I19" s="854"/>
      <c r="J19" s="854"/>
    </row>
    <row r="20" spans="2:12" s="421" customFormat="1" ht="21">
      <c r="C20" s="407"/>
      <c r="D20" s="407"/>
      <c r="E20" s="854"/>
      <c r="F20" s="854"/>
      <c r="G20" s="854"/>
      <c r="H20" s="854"/>
      <c r="I20" s="854"/>
      <c r="J20" s="854"/>
    </row>
    <row r="21" spans="2:12" s="421" customFormat="1" ht="21">
      <c r="B21" s="407"/>
      <c r="C21" s="407"/>
      <c r="D21" s="422" t="s">
        <v>778</v>
      </c>
      <c r="E21" s="407"/>
    </row>
    <row r="22" spans="2:12" s="421" customFormat="1" ht="21">
      <c r="C22" s="854"/>
      <c r="D22" s="854"/>
      <c r="E22" s="854"/>
      <c r="F22" s="854"/>
      <c r="G22" s="854"/>
      <c r="H22" s="854"/>
    </row>
    <row r="23" spans="2:12" s="421" customFormat="1" ht="21">
      <c r="C23" s="407"/>
      <c r="D23" s="407"/>
      <c r="E23" s="854"/>
      <c r="F23" s="854"/>
      <c r="G23" s="854"/>
      <c r="H23" s="854"/>
      <c r="I23" s="854"/>
      <c r="J23" s="854"/>
    </row>
    <row r="24" spans="2:12" s="421" customFormat="1" ht="21">
      <c r="C24" s="407"/>
      <c r="D24" s="407"/>
      <c r="E24" s="854"/>
      <c r="F24" s="854"/>
      <c r="G24" s="854"/>
      <c r="H24" s="854"/>
      <c r="I24" s="854"/>
      <c r="J24" s="854"/>
    </row>
    <row r="25" spans="2:12" s="421" customFormat="1">
      <c r="C25" s="854"/>
      <c r="D25" s="854"/>
      <c r="E25" s="854"/>
      <c r="F25" s="854"/>
      <c r="G25" s="854"/>
      <c r="H25" s="854"/>
    </row>
    <row r="26" spans="2:12" s="421" customFormat="1">
      <c r="C26" s="854"/>
      <c r="D26" s="854"/>
      <c r="E26" s="854"/>
      <c r="F26" s="854"/>
      <c r="G26" s="854"/>
      <c r="H26" s="854"/>
    </row>
    <row r="27" spans="2:12" s="421" customFormat="1">
      <c r="C27" s="854"/>
      <c r="D27" s="854"/>
      <c r="E27" s="854"/>
      <c r="F27" s="854"/>
      <c r="G27" s="854"/>
      <c r="H27" s="854"/>
    </row>
    <row r="28" spans="2:12">
      <c r="E28" s="420"/>
      <c r="F28" s="420"/>
      <c r="G28" s="420"/>
      <c r="H28" s="420"/>
      <c r="I28" s="420"/>
      <c r="J28" s="420"/>
      <c r="K28" s="420"/>
      <c r="L28" s="420"/>
    </row>
  </sheetData>
  <mergeCells count="10">
    <mergeCell ref="C22:H22"/>
    <mergeCell ref="E23:J23"/>
    <mergeCell ref="E24:J24"/>
    <mergeCell ref="C25:H27"/>
    <mergeCell ref="B1:H1"/>
    <mergeCell ref="B2:H2"/>
    <mergeCell ref="B6:H16"/>
    <mergeCell ref="B17:H17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&amp;C52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48"/>
  <sheetViews>
    <sheetView view="pageBreakPreview" zoomScaleNormal="100" zoomScaleSheetLayoutView="100" workbookViewId="0">
      <selection activeCell="G37" sqref="G37"/>
    </sheetView>
  </sheetViews>
  <sheetFormatPr defaultRowHeight="13.5"/>
  <cols>
    <col min="1" max="16384" width="9" style="425"/>
  </cols>
  <sheetData>
    <row r="1" spans="1:9" ht="21.75" thickBot="1">
      <c r="A1" s="424" t="s">
        <v>750</v>
      </c>
    </row>
    <row r="2" spans="1:9">
      <c r="A2" s="555"/>
      <c r="B2" s="556"/>
      <c r="C2" s="556"/>
      <c r="D2" s="556"/>
      <c r="E2" s="556"/>
      <c r="F2" s="556"/>
      <c r="G2" s="556"/>
      <c r="H2" s="556"/>
      <c r="I2" s="557"/>
    </row>
    <row r="3" spans="1:9">
      <c r="A3" s="558"/>
      <c r="I3" s="559"/>
    </row>
    <row r="4" spans="1:9">
      <c r="A4" s="558"/>
      <c r="I4" s="559"/>
    </row>
    <row r="5" spans="1:9">
      <c r="A5" s="558"/>
      <c r="I5" s="559"/>
    </row>
    <row r="6" spans="1:9">
      <c r="A6" s="558"/>
      <c r="I6" s="559"/>
    </row>
    <row r="7" spans="1:9">
      <c r="A7" s="558"/>
      <c r="I7" s="559"/>
    </row>
    <row r="8" spans="1:9">
      <c r="A8" s="558"/>
      <c r="I8" s="559"/>
    </row>
    <row r="9" spans="1:9">
      <c r="A9" s="558"/>
      <c r="I9" s="559"/>
    </row>
    <row r="10" spans="1:9">
      <c r="A10" s="558"/>
      <c r="I10" s="559"/>
    </row>
    <row r="11" spans="1:9">
      <c r="A11" s="558"/>
      <c r="I11" s="559"/>
    </row>
    <row r="12" spans="1:9">
      <c r="A12" s="558"/>
      <c r="I12" s="559"/>
    </row>
    <row r="13" spans="1:9">
      <c r="A13" s="558"/>
      <c r="I13" s="559"/>
    </row>
    <row r="14" spans="1:9">
      <c r="A14" s="558"/>
      <c r="I14" s="559"/>
    </row>
    <row r="15" spans="1:9">
      <c r="A15" s="558"/>
      <c r="I15" s="559"/>
    </row>
    <row r="16" spans="1:9">
      <c r="A16" s="558"/>
      <c r="I16" s="559"/>
    </row>
    <row r="17" spans="1:9">
      <c r="A17" s="558"/>
      <c r="I17" s="559"/>
    </row>
    <row r="18" spans="1:9">
      <c r="A18" s="558"/>
      <c r="I18" s="559"/>
    </row>
    <row r="19" spans="1:9">
      <c r="A19" s="558"/>
      <c r="I19" s="559"/>
    </row>
    <row r="20" spans="1:9">
      <c r="A20" s="558"/>
      <c r="I20" s="559"/>
    </row>
    <row r="21" spans="1:9">
      <c r="A21" s="558"/>
      <c r="I21" s="559"/>
    </row>
    <row r="22" spans="1:9">
      <c r="A22" s="558"/>
      <c r="I22" s="559"/>
    </row>
    <row r="23" spans="1:9">
      <c r="A23" s="558"/>
      <c r="I23" s="559"/>
    </row>
    <row r="24" spans="1:9">
      <c r="A24" s="558"/>
      <c r="I24" s="559"/>
    </row>
    <row r="25" spans="1:9">
      <c r="A25" s="558"/>
      <c r="I25" s="559"/>
    </row>
    <row r="26" spans="1:9">
      <c r="A26" s="558"/>
      <c r="I26" s="559"/>
    </row>
    <row r="27" spans="1:9">
      <c r="A27" s="558"/>
      <c r="I27" s="559"/>
    </row>
    <row r="28" spans="1:9">
      <c r="A28" s="558"/>
      <c r="I28" s="559"/>
    </row>
    <row r="29" spans="1:9">
      <c r="A29" s="558"/>
      <c r="I29" s="559"/>
    </row>
    <row r="30" spans="1:9">
      <c r="A30" s="558"/>
      <c r="I30" s="559"/>
    </row>
    <row r="31" spans="1:9">
      <c r="A31" s="558"/>
      <c r="I31" s="559"/>
    </row>
    <row r="32" spans="1:9">
      <c r="A32" s="558"/>
      <c r="I32" s="559"/>
    </row>
    <row r="33" spans="1:9">
      <c r="A33" s="558"/>
      <c r="I33" s="559"/>
    </row>
    <row r="34" spans="1:9">
      <c r="A34" s="558"/>
      <c r="I34" s="559"/>
    </row>
    <row r="35" spans="1:9">
      <c r="A35" s="558"/>
      <c r="I35" s="559"/>
    </row>
    <row r="36" spans="1:9">
      <c r="A36" s="558"/>
      <c r="I36" s="559"/>
    </row>
    <row r="37" spans="1:9">
      <c r="A37" s="558"/>
      <c r="I37" s="559"/>
    </row>
    <row r="38" spans="1:9">
      <c r="A38" s="558"/>
      <c r="I38" s="559"/>
    </row>
    <row r="39" spans="1:9">
      <c r="A39" s="558"/>
      <c r="I39" s="559"/>
    </row>
    <row r="40" spans="1:9">
      <c r="A40" s="558"/>
      <c r="I40" s="559"/>
    </row>
    <row r="41" spans="1:9">
      <c r="A41" s="558"/>
      <c r="I41" s="559"/>
    </row>
    <row r="42" spans="1:9">
      <c r="A42" s="558"/>
      <c r="I42" s="559"/>
    </row>
    <row r="43" spans="1:9">
      <c r="A43" s="558"/>
      <c r="I43" s="559"/>
    </row>
    <row r="44" spans="1:9">
      <c r="A44" s="558"/>
      <c r="I44" s="559"/>
    </row>
    <row r="45" spans="1:9">
      <c r="A45" s="558"/>
      <c r="I45" s="559"/>
    </row>
    <row r="46" spans="1:9">
      <c r="A46" s="558"/>
      <c r="I46" s="559"/>
    </row>
    <row r="47" spans="1:9">
      <c r="A47" s="558"/>
      <c r="I47" s="559"/>
    </row>
    <row r="48" spans="1:9" ht="14.25" thickBot="1">
      <c r="A48" s="560"/>
      <c r="B48" s="561"/>
      <c r="C48" s="561"/>
      <c r="D48" s="561"/>
      <c r="E48" s="561"/>
      <c r="F48" s="561"/>
      <c r="G48" s="561"/>
      <c r="H48" s="561"/>
      <c r="I48" s="56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&amp;C53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38"/>
  <dimension ref="A2:P21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11.25" style="8" customWidth="1"/>
    <col min="2" max="2" width="10.75" style="8" customWidth="1"/>
    <col min="3" max="3" width="15.125" style="8" customWidth="1"/>
    <col min="4" max="5" width="9.25" style="8" customWidth="1"/>
    <col min="6" max="6" width="8.375" style="8" customWidth="1"/>
    <col min="7" max="7" width="8.875" style="8" customWidth="1"/>
    <col min="8" max="8" width="8.375" style="8" customWidth="1"/>
    <col min="9" max="9" width="8.875" style="8" customWidth="1"/>
    <col min="10" max="10" width="7.125" style="8" customWidth="1"/>
    <col min="11" max="11" width="8.875" style="8" customWidth="1"/>
    <col min="12" max="12" width="8.375" style="8" customWidth="1"/>
    <col min="13" max="13" width="8.875" style="8" customWidth="1"/>
    <col min="14" max="16384" width="9" style="8"/>
  </cols>
  <sheetData>
    <row r="2" spans="1:16" ht="21">
      <c r="A2" s="655" t="s">
        <v>685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</row>
    <row r="3" spans="1:16" ht="21">
      <c r="A3" s="655" t="s">
        <v>222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</row>
    <row r="4" spans="1:16" ht="11.25" customHeight="1"/>
    <row r="5" spans="1:16" s="7" customFormat="1" ht="21">
      <c r="A5" s="41" t="s">
        <v>182</v>
      </c>
      <c r="B5" s="563"/>
      <c r="C5" s="34"/>
      <c r="D5" s="34"/>
      <c r="E5" s="34"/>
      <c r="F5" s="34"/>
      <c r="G5" s="34"/>
      <c r="H5" s="34"/>
      <c r="I5" s="34"/>
    </row>
    <row r="6" spans="1:16" s="7" customFormat="1" ht="21">
      <c r="A6" s="177" t="s">
        <v>180</v>
      </c>
      <c r="B6" s="37"/>
      <c r="C6" s="178" t="s">
        <v>220</v>
      </c>
      <c r="D6" s="37"/>
      <c r="E6" s="7" t="s">
        <v>161</v>
      </c>
    </row>
    <row r="7" spans="1:16" s="7" customFormat="1" ht="12" customHeight="1"/>
    <row r="8" spans="1:16" s="53" customFormat="1" ht="21" customHeight="1">
      <c r="A8" s="965" t="s">
        <v>212</v>
      </c>
      <c r="B8" s="965"/>
      <c r="C8" s="966" t="s">
        <v>306</v>
      </c>
      <c r="D8" s="966" t="s">
        <v>216</v>
      </c>
      <c r="E8" s="966"/>
      <c r="F8" s="967" t="s">
        <v>218</v>
      </c>
      <c r="G8" s="967"/>
      <c r="H8" s="967"/>
      <c r="I8" s="967"/>
      <c r="J8" s="967"/>
      <c r="K8" s="967"/>
      <c r="L8" s="967"/>
      <c r="M8" s="967"/>
      <c r="O8" s="297" t="s">
        <v>218</v>
      </c>
      <c r="P8" s="297"/>
    </row>
    <row r="9" spans="1:16" s="53" customFormat="1" ht="19.5">
      <c r="A9" s="965"/>
      <c r="B9" s="965"/>
      <c r="C9" s="966"/>
      <c r="D9" s="966"/>
      <c r="E9" s="966"/>
      <c r="F9" s="967" t="s">
        <v>219</v>
      </c>
      <c r="G9" s="967"/>
      <c r="H9" s="967"/>
      <c r="I9" s="967"/>
      <c r="J9" s="967" t="s">
        <v>215</v>
      </c>
      <c r="K9" s="967"/>
      <c r="L9" s="967"/>
      <c r="M9" s="967"/>
      <c r="O9" s="298" t="s">
        <v>219</v>
      </c>
      <c r="P9" s="297" t="s">
        <v>748</v>
      </c>
    </row>
    <row r="10" spans="1:16" s="53" customFormat="1" ht="21" customHeight="1">
      <c r="A10" s="179" t="s">
        <v>213</v>
      </c>
      <c r="B10" s="180" t="s">
        <v>215</v>
      </c>
      <c r="C10" s="966"/>
      <c r="D10" s="181" t="s">
        <v>213</v>
      </c>
      <c r="E10" s="181" t="s">
        <v>217</v>
      </c>
      <c r="F10" s="968" t="s">
        <v>165</v>
      </c>
      <c r="G10" s="968"/>
      <c r="H10" s="968"/>
      <c r="I10" s="968"/>
      <c r="J10" s="968" t="s">
        <v>165</v>
      </c>
      <c r="K10" s="968"/>
      <c r="L10" s="968"/>
      <c r="M10" s="968"/>
      <c r="O10" s="298" t="s">
        <v>215</v>
      </c>
      <c r="P10" s="297" t="s">
        <v>749</v>
      </c>
    </row>
    <row r="11" spans="1:16" s="53" customFormat="1" ht="19.5">
      <c r="A11" s="183" t="s">
        <v>214</v>
      </c>
      <c r="B11" s="184"/>
      <c r="C11" s="966"/>
      <c r="D11" s="185" t="s">
        <v>108</v>
      </c>
      <c r="E11" s="185" t="s">
        <v>108</v>
      </c>
      <c r="F11" s="182" t="s">
        <v>118</v>
      </c>
      <c r="G11" s="182" t="s">
        <v>110</v>
      </c>
      <c r="H11" s="182" t="s">
        <v>309</v>
      </c>
      <c r="I11" s="182" t="s">
        <v>164</v>
      </c>
      <c r="J11" s="182" t="s">
        <v>118</v>
      </c>
      <c r="K11" s="182" t="s">
        <v>110</v>
      </c>
      <c r="L11" s="182" t="s">
        <v>309</v>
      </c>
      <c r="M11" s="182" t="s">
        <v>164</v>
      </c>
    </row>
    <row r="12" spans="1:16" s="53" customFormat="1" ht="39">
      <c r="A12" s="972"/>
      <c r="B12" s="975"/>
      <c r="C12" s="553" t="s">
        <v>848</v>
      </c>
      <c r="D12" s="950"/>
      <c r="E12" s="978"/>
      <c r="F12" s="950"/>
      <c r="G12" s="950"/>
      <c r="H12" s="950"/>
      <c r="I12" s="950"/>
      <c r="J12" s="969"/>
      <c r="K12" s="969"/>
      <c r="L12" s="969"/>
      <c r="M12" s="969"/>
    </row>
    <row r="13" spans="1:16" s="53" customFormat="1" ht="19.5">
      <c r="A13" s="973"/>
      <c r="B13" s="976"/>
      <c r="C13" s="553" t="s">
        <v>849</v>
      </c>
      <c r="D13" s="951"/>
      <c r="E13" s="979"/>
      <c r="F13" s="951"/>
      <c r="G13" s="951"/>
      <c r="H13" s="951"/>
      <c r="I13" s="951"/>
      <c r="J13" s="970"/>
      <c r="K13" s="970"/>
      <c r="L13" s="970"/>
      <c r="M13" s="970"/>
    </row>
    <row r="14" spans="1:16" s="53" customFormat="1" ht="31.5" customHeight="1">
      <c r="A14" s="974"/>
      <c r="B14" s="977"/>
      <c r="C14" s="554" t="s">
        <v>850</v>
      </c>
      <c r="D14" s="952"/>
      <c r="E14" s="980"/>
      <c r="F14" s="952"/>
      <c r="G14" s="952"/>
      <c r="H14" s="952"/>
      <c r="I14" s="952"/>
      <c r="J14" s="971"/>
      <c r="K14" s="971"/>
      <c r="L14" s="971"/>
      <c r="M14" s="971"/>
    </row>
    <row r="15" spans="1:16" s="7" customFormat="1" ht="21">
      <c r="A15" s="101" t="s">
        <v>221</v>
      </c>
    </row>
    <row r="16" spans="1:16" s="7" customFormat="1" ht="11.25" customHeight="1"/>
    <row r="17" spans="1:13" s="7" customFormat="1" ht="21">
      <c r="A17" s="7" t="s">
        <v>308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s="7" customFormat="1" ht="21">
      <c r="A18" s="34"/>
      <c r="B18" s="34"/>
      <c r="C18" s="34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3" s="7" customFormat="1" ht="21">
      <c r="A19" s="7" t="s">
        <v>307</v>
      </c>
      <c r="C19" s="34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 s="7" customFormat="1" ht="21">
      <c r="A20" s="34"/>
      <c r="B20" s="34"/>
      <c r="C20" s="34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>
      <c r="E21" s="186"/>
      <c r="F21" s="186"/>
      <c r="G21" s="186"/>
      <c r="H21" s="186"/>
      <c r="I21" s="186"/>
      <c r="J21" s="186"/>
      <c r="K21" s="186"/>
      <c r="L21" s="186"/>
      <c r="M21" s="186"/>
    </row>
  </sheetData>
  <mergeCells count="22">
    <mergeCell ref="M12:M14"/>
    <mergeCell ref="A12:A14"/>
    <mergeCell ref="B12:B14"/>
    <mergeCell ref="D12:D14"/>
    <mergeCell ref="E12:E14"/>
    <mergeCell ref="F12:F14"/>
    <mergeCell ref="G12:G14"/>
    <mergeCell ref="H12:H14"/>
    <mergeCell ref="I12:I14"/>
    <mergeCell ref="J12:J14"/>
    <mergeCell ref="K12:K14"/>
    <mergeCell ref="L12:L14"/>
    <mergeCell ref="A2:M2"/>
    <mergeCell ref="A3:M3"/>
    <mergeCell ref="A8:B9"/>
    <mergeCell ref="C8:C11"/>
    <mergeCell ref="D8:E9"/>
    <mergeCell ref="F8:M8"/>
    <mergeCell ref="F9:I9"/>
    <mergeCell ref="J9:M9"/>
    <mergeCell ref="F10:I10"/>
    <mergeCell ref="J10:M10"/>
  </mergeCells>
  <phoneticPr fontId="3" type="noConversion"/>
  <pageMargins left="0.59055118110236227" right="0.78740157480314965" top="0.78740157480314965" bottom="0.59055118110236227" header="0.31496062992125984" footer="0.31496062992125984"/>
  <pageSetup paperSize="9" scale="99" firstPageNumber="45" orientation="landscape" r:id="rId1"/>
  <headerFooter>
    <oddFooter>&amp;C 54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634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19050</xdr:rowOff>
                  </from>
                  <to>
                    <xdr:col>2</xdr:col>
                    <xdr:colOff>314325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34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0</xdr:rowOff>
                  </from>
                  <to>
                    <xdr:col>2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34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314325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M28"/>
  <sheetViews>
    <sheetView view="pageBreakPreview" zoomScaleNormal="100" zoomScaleSheetLayoutView="100" workbookViewId="0">
      <selection activeCell="G37" sqref="G37"/>
    </sheetView>
  </sheetViews>
  <sheetFormatPr defaultRowHeight="13.5"/>
  <cols>
    <col min="1" max="1" width="1.625" style="421" customWidth="1"/>
    <col min="2" max="2" width="3.625" style="221" customWidth="1"/>
    <col min="3" max="3" width="8" style="420" customWidth="1"/>
    <col min="4" max="4" width="14.5" style="420" customWidth="1"/>
    <col min="5" max="5" width="12.25" style="221" customWidth="1"/>
    <col min="6" max="6" width="13.875" style="221" customWidth="1"/>
    <col min="7" max="7" width="14.375" style="221" customWidth="1"/>
    <col min="8" max="8" width="13.75" style="221" customWidth="1"/>
    <col min="9" max="16384" width="9" style="221"/>
  </cols>
  <sheetData>
    <row r="1" spans="2:13" s="421" customFormat="1" ht="28.5">
      <c r="B1" s="855" t="s">
        <v>780</v>
      </c>
      <c r="C1" s="855"/>
      <c r="D1" s="855"/>
      <c r="E1" s="855"/>
      <c r="F1" s="855"/>
      <c r="G1" s="855"/>
      <c r="H1" s="855"/>
    </row>
    <row r="2" spans="2:13" s="421" customFormat="1" ht="26.25">
      <c r="B2" s="856" t="s">
        <v>206</v>
      </c>
      <c r="C2" s="856"/>
      <c r="D2" s="856"/>
      <c r="E2" s="856"/>
      <c r="F2" s="856"/>
      <c r="G2" s="856"/>
      <c r="H2" s="856"/>
    </row>
    <row r="3" spans="2:13" s="421" customFormat="1" ht="21">
      <c r="B3" s="407" t="str">
        <f>[4]ผลการตรวจสอบด้านความร้อน!B4</f>
        <v>ชื่อมาตรการ: …………..………………..</v>
      </c>
      <c r="C3" s="422"/>
      <c r="D3" s="422"/>
      <c r="E3" s="407"/>
    </row>
    <row r="4" spans="2:13" s="421" customFormat="1" ht="21">
      <c r="B4" s="407" t="str">
        <f>[4]ผลการตรวจสอบด้านความร้อน!B5</f>
        <v xml:space="preserve">มาตรการลำดับที่:  .................................................................................... </v>
      </c>
      <c r="C4" s="422"/>
      <c r="D4" s="422"/>
      <c r="E4" s="407"/>
    </row>
    <row r="5" spans="2:13" s="421" customFormat="1" ht="21.75" thickBot="1">
      <c r="B5" s="407"/>
      <c r="C5" s="422" t="s">
        <v>781</v>
      </c>
      <c r="D5" s="422"/>
      <c r="E5" s="407"/>
    </row>
    <row r="6" spans="2:13" ht="26.25" customHeight="1">
      <c r="B6" s="857" t="s">
        <v>782</v>
      </c>
      <c r="C6" s="858"/>
      <c r="D6" s="858"/>
      <c r="E6" s="858"/>
      <c r="F6" s="858"/>
      <c r="G6" s="858"/>
      <c r="H6" s="859"/>
      <c r="I6" s="418"/>
      <c r="J6" s="419"/>
      <c r="K6" s="419"/>
      <c r="L6" s="419"/>
    </row>
    <row r="7" spans="2:13" ht="20.25" customHeight="1">
      <c r="B7" s="860"/>
      <c r="C7" s="861"/>
      <c r="D7" s="861"/>
      <c r="E7" s="861"/>
      <c r="F7" s="861"/>
      <c r="G7" s="861"/>
      <c r="H7" s="862"/>
      <c r="I7" s="418"/>
      <c r="J7" s="419"/>
      <c r="K7" s="419"/>
      <c r="L7" s="419"/>
    </row>
    <row r="8" spans="2:13" ht="12.75" customHeight="1">
      <c r="B8" s="860"/>
      <c r="C8" s="861"/>
      <c r="D8" s="861"/>
      <c r="E8" s="861"/>
      <c r="F8" s="861"/>
      <c r="G8" s="861"/>
      <c r="H8" s="862"/>
      <c r="I8" s="418"/>
      <c r="J8" s="419"/>
      <c r="K8" s="419"/>
      <c r="L8" s="419"/>
    </row>
    <row r="9" spans="2:13" ht="12.75" customHeight="1">
      <c r="B9" s="860"/>
      <c r="C9" s="861"/>
      <c r="D9" s="861"/>
      <c r="E9" s="861"/>
      <c r="F9" s="861"/>
      <c r="G9" s="861"/>
      <c r="H9" s="862"/>
      <c r="I9" s="418"/>
      <c r="J9" s="419"/>
      <c r="K9" s="419"/>
      <c r="L9" s="419"/>
    </row>
    <row r="10" spans="2:13" ht="27" customHeight="1">
      <c r="B10" s="860"/>
      <c r="C10" s="861"/>
      <c r="D10" s="861"/>
      <c r="E10" s="861"/>
      <c r="F10" s="861"/>
      <c r="G10" s="861"/>
      <c r="H10" s="862"/>
      <c r="I10" s="418"/>
      <c r="J10" s="419"/>
      <c r="K10" s="419"/>
      <c r="L10" s="419"/>
    </row>
    <row r="11" spans="2:13" ht="13.5" customHeight="1">
      <c r="B11" s="860"/>
      <c r="C11" s="861"/>
      <c r="D11" s="861"/>
      <c r="E11" s="861"/>
      <c r="F11" s="861"/>
      <c r="G11" s="861"/>
      <c r="H11" s="862"/>
      <c r="I11" s="418"/>
      <c r="J11" s="419"/>
      <c r="K11" s="419"/>
      <c r="L11" s="419"/>
    </row>
    <row r="12" spans="2:13" ht="12.75" customHeight="1">
      <c r="B12" s="860"/>
      <c r="C12" s="861"/>
      <c r="D12" s="861"/>
      <c r="E12" s="861"/>
      <c r="F12" s="861"/>
      <c r="G12" s="861"/>
      <c r="H12" s="862"/>
      <c r="I12" s="418"/>
      <c r="J12" s="419"/>
      <c r="K12" s="419"/>
      <c r="L12" s="419"/>
    </row>
    <row r="13" spans="2:13" ht="24" customHeight="1">
      <c r="B13" s="860"/>
      <c r="C13" s="861"/>
      <c r="D13" s="861"/>
      <c r="E13" s="861"/>
      <c r="F13" s="861"/>
      <c r="G13" s="861"/>
      <c r="H13" s="862"/>
      <c r="I13" s="418"/>
      <c r="J13" s="419"/>
      <c r="K13" s="419"/>
      <c r="L13" s="419"/>
    </row>
    <row r="14" spans="2:13" ht="24" hidden="1" customHeight="1">
      <c r="B14" s="860"/>
      <c r="C14" s="861"/>
      <c r="D14" s="861"/>
      <c r="E14" s="861"/>
      <c r="F14" s="861"/>
      <c r="G14" s="861"/>
      <c r="H14" s="862"/>
      <c r="I14" s="418"/>
      <c r="J14" s="419"/>
      <c r="K14" s="419"/>
      <c r="L14" s="419"/>
    </row>
    <row r="15" spans="2:13" ht="24" customHeight="1">
      <c r="B15" s="860"/>
      <c r="C15" s="861"/>
      <c r="D15" s="861"/>
      <c r="E15" s="861"/>
      <c r="F15" s="861"/>
      <c r="G15" s="861"/>
      <c r="H15" s="862"/>
      <c r="I15" s="418"/>
      <c r="J15" s="419"/>
      <c r="K15" s="419"/>
      <c r="L15" s="419"/>
    </row>
    <row r="16" spans="2:13" ht="13.5" customHeight="1" thickBot="1">
      <c r="B16" s="863"/>
      <c r="C16" s="864"/>
      <c r="D16" s="864"/>
      <c r="E16" s="864"/>
      <c r="F16" s="864"/>
      <c r="G16" s="864"/>
      <c r="H16" s="865"/>
      <c r="I16" s="418"/>
      <c r="J16" s="419"/>
      <c r="K16" s="419"/>
      <c r="L16" s="419"/>
      <c r="M16" s="420"/>
    </row>
    <row r="17" spans="2:12" s="421" customFormat="1" ht="21">
      <c r="B17" s="866" t="s">
        <v>858</v>
      </c>
      <c r="C17" s="866"/>
      <c r="D17" s="866"/>
      <c r="E17" s="866"/>
      <c r="F17" s="866"/>
      <c r="G17" s="866"/>
      <c r="H17" s="866"/>
    </row>
    <row r="18" spans="2:12" s="421" customFormat="1">
      <c r="B18" s="423"/>
      <c r="C18" s="423"/>
      <c r="D18" s="423"/>
      <c r="E18" s="423"/>
      <c r="F18" s="423"/>
      <c r="G18" s="423"/>
      <c r="H18" s="423"/>
    </row>
    <row r="19" spans="2:12" s="421" customFormat="1" ht="21">
      <c r="B19" s="407"/>
      <c r="C19" s="407" t="s">
        <v>205</v>
      </c>
      <c r="D19" s="407"/>
      <c r="E19" s="854"/>
      <c r="F19" s="854"/>
      <c r="G19" s="854"/>
      <c r="H19" s="854"/>
      <c r="I19" s="854"/>
      <c r="J19" s="854"/>
    </row>
    <row r="20" spans="2:12" s="421" customFormat="1" ht="21">
      <c r="C20" s="407"/>
      <c r="D20" s="407"/>
      <c r="E20" s="854"/>
      <c r="F20" s="854"/>
      <c r="G20" s="854"/>
      <c r="H20" s="854"/>
      <c r="I20" s="854"/>
      <c r="J20" s="854"/>
    </row>
    <row r="21" spans="2:12" s="421" customFormat="1" ht="21">
      <c r="B21" s="407"/>
      <c r="C21" s="407"/>
      <c r="D21" s="422" t="s">
        <v>778</v>
      </c>
      <c r="E21" s="407"/>
    </row>
    <row r="22" spans="2:12" s="421" customFormat="1" ht="21">
      <c r="C22" s="854"/>
      <c r="D22" s="854"/>
      <c r="E22" s="854"/>
      <c r="F22" s="854"/>
      <c r="G22" s="854"/>
      <c r="H22" s="854"/>
    </row>
    <row r="23" spans="2:12" s="421" customFormat="1" ht="21">
      <c r="C23" s="407"/>
      <c r="D23" s="407"/>
      <c r="E23" s="854"/>
      <c r="F23" s="854"/>
      <c r="G23" s="854"/>
      <c r="H23" s="854"/>
      <c r="I23" s="854"/>
      <c r="J23" s="854"/>
    </row>
    <row r="24" spans="2:12" s="421" customFormat="1" ht="21">
      <c r="C24" s="407"/>
      <c r="D24" s="407"/>
      <c r="E24" s="854"/>
      <c r="F24" s="854"/>
      <c r="G24" s="854"/>
      <c r="H24" s="854"/>
      <c r="I24" s="854"/>
      <c r="J24" s="854"/>
    </row>
    <row r="25" spans="2:12" s="421" customFormat="1">
      <c r="C25" s="854"/>
      <c r="D25" s="854"/>
      <c r="E25" s="854"/>
      <c r="F25" s="854"/>
      <c r="G25" s="854"/>
      <c r="H25" s="854"/>
    </row>
    <row r="26" spans="2:12" s="421" customFormat="1">
      <c r="C26" s="854"/>
      <c r="D26" s="854"/>
      <c r="E26" s="854"/>
      <c r="F26" s="854"/>
      <c r="G26" s="854"/>
      <c r="H26" s="854"/>
    </row>
    <row r="27" spans="2:12" s="421" customFormat="1">
      <c r="C27" s="854"/>
      <c r="D27" s="854"/>
      <c r="E27" s="854"/>
      <c r="F27" s="854"/>
      <c r="G27" s="854"/>
      <c r="H27" s="854"/>
    </row>
    <row r="28" spans="2:12">
      <c r="E28" s="420"/>
      <c r="F28" s="420"/>
      <c r="G28" s="420"/>
      <c r="H28" s="420"/>
      <c r="I28" s="420"/>
      <c r="J28" s="420"/>
      <c r="K28" s="420"/>
      <c r="L28" s="420"/>
    </row>
  </sheetData>
  <mergeCells count="10">
    <mergeCell ref="C22:H22"/>
    <mergeCell ref="E23:J23"/>
    <mergeCell ref="E24:J24"/>
    <mergeCell ref="C25:H27"/>
    <mergeCell ref="B1:H1"/>
    <mergeCell ref="B2:H2"/>
    <mergeCell ref="B6:H16"/>
    <mergeCell ref="B17:H17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&amp;C55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48"/>
  <sheetViews>
    <sheetView view="pageBreakPreview" zoomScaleNormal="100" zoomScaleSheetLayoutView="100" workbookViewId="0">
      <selection activeCell="G37" sqref="G37"/>
    </sheetView>
  </sheetViews>
  <sheetFormatPr defaultRowHeight="13.5"/>
  <cols>
    <col min="1" max="16384" width="9" style="425"/>
  </cols>
  <sheetData>
    <row r="1" spans="1:9" ht="21.75" thickBot="1">
      <c r="A1" s="424" t="s">
        <v>751</v>
      </c>
    </row>
    <row r="2" spans="1:9">
      <c r="A2" s="555"/>
      <c r="B2" s="556"/>
      <c r="C2" s="556"/>
      <c r="D2" s="556"/>
      <c r="E2" s="556"/>
      <c r="F2" s="556"/>
      <c r="G2" s="556"/>
      <c r="H2" s="556"/>
      <c r="I2" s="557"/>
    </row>
    <row r="3" spans="1:9">
      <c r="A3" s="558"/>
      <c r="I3" s="559"/>
    </row>
    <row r="4" spans="1:9">
      <c r="A4" s="558"/>
      <c r="I4" s="559"/>
    </row>
    <row r="5" spans="1:9">
      <c r="A5" s="558"/>
      <c r="I5" s="559"/>
    </row>
    <row r="6" spans="1:9">
      <c r="A6" s="558"/>
      <c r="I6" s="559"/>
    </row>
    <row r="7" spans="1:9">
      <c r="A7" s="558"/>
      <c r="I7" s="559"/>
    </row>
    <row r="8" spans="1:9">
      <c r="A8" s="558"/>
      <c r="I8" s="559"/>
    </row>
    <row r="9" spans="1:9">
      <c r="A9" s="558"/>
      <c r="I9" s="559"/>
    </row>
    <row r="10" spans="1:9">
      <c r="A10" s="558"/>
      <c r="I10" s="559"/>
    </row>
    <row r="11" spans="1:9">
      <c r="A11" s="558"/>
      <c r="I11" s="559"/>
    </row>
    <row r="12" spans="1:9">
      <c r="A12" s="558"/>
      <c r="I12" s="559"/>
    </row>
    <row r="13" spans="1:9">
      <c r="A13" s="558"/>
      <c r="I13" s="559"/>
    </row>
    <row r="14" spans="1:9">
      <c r="A14" s="558"/>
      <c r="I14" s="559"/>
    </row>
    <row r="15" spans="1:9">
      <c r="A15" s="558"/>
      <c r="I15" s="559"/>
    </row>
    <row r="16" spans="1:9">
      <c r="A16" s="558"/>
      <c r="I16" s="559"/>
    </row>
    <row r="17" spans="1:9">
      <c r="A17" s="558"/>
      <c r="I17" s="559"/>
    </row>
    <row r="18" spans="1:9">
      <c r="A18" s="558"/>
      <c r="I18" s="559"/>
    </row>
    <row r="19" spans="1:9">
      <c r="A19" s="558"/>
      <c r="I19" s="559"/>
    </row>
    <row r="20" spans="1:9">
      <c r="A20" s="558"/>
      <c r="I20" s="559"/>
    </row>
    <row r="21" spans="1:9">
      <c r="A21" s="558"/>
      <c r="I21" s="559"/>
    </row>
    <row r="22" spans="1:9">
      <c r="A22" s="558"/>
      <c r="I22" s="559"/>
    </row>
    <row r="23" spans="1:9">
      <c r="A23" s="558"/>
      <c r="I23" s="559"/>
    </row>
    <row r="24" spans="1:9">
      <c r="A24" s="558"/>
      <c r="I24" s="559"/>
    </row>
    <row r="25" spans="1:9">
      <c r="A25" s="558"/>
      <c r="I25" s="559"/>
    </row>
    <row r="26" spans="1:9">
      <c r="A26" s="558"/>
      <c r="I26" s="559"/>
    </row>
    <row r="27" spans="1:9">
      <c r="A27" s="558"/>
      <c r="I27" s="559"/>
    </row>
    <row r="28" spans="1:9">
      <c r="A28" s="558"/>
      <c r="I28" s="559"/>
    </row>
    <row r="29" spans="1:9">
      <c r="A29" s="558"/>
      <c r="I29" s="559"/>
    </row>
    <row r="30" spans="1:9">
      <c r="A30" s="558"/>
      <c r="I30" s="559"/>
    </row>
    <row r="31" spans="1:9">
      <c r="A31" s="558"/>
      <c r="I31" s="559"/>
    </row>
    <row r="32" spans="1:9">
      <c r="A32" s="558"/>
      <c r="I32" s="559"/>
    </row>
    <row r="33" spans="1:9">
      <c r="A33" s="558"/>
      <c r="I33" s="559"/>
    </row>
    <row r="34" spans="1:9">
      <c r="A34" s="558"/>
      <c r="I34" s="559"/>
    </row>
    <row r="35" spans="1:9">
      <c r="A35" s="558"/>
      <c r="I35" s="559"/>
    </row>
    <row r="36" spans="1:9">
      <c r="A36" s="558"/>
      <c r="I36" s="559"/>
    </row>
    <row r="37" spans="1:9">
      <c r="A37" s="558"/>
      <c r="I37" s="559"/>
    </row>
    <row r="38" spans="1:9">
      <c r="A38" s="558"/>
      <c r="I38" s="559"/>
    </row>
    <row r="39" spans="1:9">
      <c r="A39" s="558"/>
      <c r="I39" s="559"/>
    </row>
    <row r="40" spans="1:9">
      <c r="A40" s="558"/>
      <c r="I40" s="559"/>
    </row>
    <row r="41" spans="1:9">
      <c r="A41" s="558"/>
      <c r="I41" s="559"/>
    </row>
    <row r="42" spans="1:9">
      <c r="A42" s="558"/>
      <c r="I42" s="559"/>
    </row>
    <row r="43" spans="1:9">
      <c r="A43" s="558"/>
      <c r="I43" s="559"/>
    </row>
    <row r="44" spans="1:9">
      <c r="A44" s="558"/>
      <c r="I44" s="559"/>
    </row>
    <row r="45" spans="1:9">
      <c r="A45" s="558"/>
      <c r="I45" s="559"/>
    </row>
    <row r="46" spans="1:9">
      <c r="A46" s="558"/>
      <c r="I46" s="559"/>
    </row>
    <row r="47" spans="1:9">
      <c r="A47" s="558"/>
      <c r="I47" s="559"/>
    </row>
    <row r="48" spans="1:9" ht="14.25" thickBot="1">
      <c r="A48" s="560"/>
      <c r="B48" s="561"/>
      <c r="C48" s="561"/>
      <c r="D48" s="561"/>
      <c r="E48" s="561"/>
      <c r="F48" s="561"/>
      <c r="G48" s="561"/>
      <c r="H48" s="561"/>
      <c r="I48" s="56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&amp;C56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P21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11.25" style="8" customWidth="1"/>
    <col min="2" max="2" width="10.75" style="8" customWidth="1"/>
    <col min="3" max="3" width="15.125" style="8" customWidth="1"/>
    <col min="4" max="5" width="9.25" style="8" customWidth="1"/>
    <col min="6" max="6" width="8.375" style="8" customWidth="1"/>
    <col min="7" max="7" width="8.875" style="8" customWidth="1"/>
    <col min="8" max="8" width="8.375" style="8" customWidth="1"/>
    <col min="9" max="9" width="8.875" style="8" customWidth="1"/>
    <col min="10" max="10" width="7.125" style="8" customWidth="1"/>
    <col min="11" max="11" width="8.875" style="8" customWidth="1"/>
    <col min="12" max="12" width="8.375" style="8" customWidth="1"/>
    <col min="13" max="13" width="8.875" style="8" customWidth="1"/>
    <col min="14" max="16384" width="9" style="8"/>
  </cols>
  <sheetData>
    <row r="2" spans="1:16" ht="21">
      <c r="A2" s="655" t="s">
        <v>685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</row>
    <row r="3" spans="1:16" ht="21">
      <c r="A3" s="655" t="s">
        <v>222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</row>
    <row r="4" spans="1:16" ht="11.25" customHeight="1"/>
    <row r="5" spans="1:16" s="7" customFormat="1" ht="21">
      <c r="A5" s="41" t="s">
        <v>182</v>
      </c>
      <c r="B5" s="563"/>
      <c r="C5" s="34"/>
      <c r="D5" s="34"/>
      <c r="E5" s="34"/>
      <c r="F5" s="34"/>
      <c r="G5" s="34"/>
      <c r="H5" s="34"/>
      <c r="I5" s="34"/>
    </row>
    <row r="6" spans="1:16" s="7" customFormat="1" ht="21">
      <c r="A6" s="177" t="s">
        <v>180</v>
      </c>
      <c r="B6" s="37"/>
      <c r="C6" s="178" t="s">
        <v>220</v>
      </c>
      <c r="D6" s="37"/>
      <c r="E6" s="7" t="s">
        <v>161</v>
      </c>
    </row>
    <row r="7" spans="1:16" s="7" customFormat="1" ht="12" customHeight="1"/>
    <row r="8" spans="1:16" s="53" customFormat="1" ht="21" customHeight="1">
      <c r="A8" s="965" t="s">
        <v>212</v>
      </c>
      <c r="B8" s="965"/>
      <c r="C8" s="966" t="s">
        <v>306</v>
      </c>
      <c r="D8" s="966" t="s">
        <v>216</v>
      </c>
      <c r="E8" s="966"/>
      <c r="F8" s="967" t="s">
        <v>218</v>
      </c>
      <c r="G8" s="967"/>
      <c r="H8" s="967"/>
      <c r="I8" s="967"/>
      <c r="J8" s="967"/>
      <c r="K8" s="967"/>
      <c r="L8" s="967"/>
      <c r="M8" s="967"/>
      <c r="O8" s="297" t="s">
        <v>218</v>
      </c>
      <c r="P8" s="297"/>
    </row>
    <row r="9" spans="1:16" s="53" customFormat="1" ht="19.5">
      <c r="A9" s="965"/>
      <c r="B9" s="965"/>
      <c r="C9" s="966"/>
      <c r="D9" s="966"/>
      <c r="E9" s="966"/>
      <c r="F9" s="967" t="s">
        <v>219</v>
      </c>
      <c r="G9" s="967"/>
      <c r="H9" s="967"/>
      <c r="I9" s="967"/>
      <c r="J9" s="967" t="s">
        <v>215</v>
      </c>
      <c r="K9" s="967"/>
      <c r="L9" s="967"/>
      <c r="M9" s="967"/>
      <c r="O9" s="298" t="s">
        <v>219</v>
      </c>
      <c r="P9" s="297" t="s">
        <v>748</v>
      </c>
    </row>
    <row r="10" spans="1:16" s="53" customFormat="1" ht="21" customHeight="1">
      <c r="A10" s="179" t="s">
        <v>213</v>
      </c>
      <c r="B10" s="180" t="s">
        <v>215</v>
      </c>
      <c r="C10" s="966"/>
      <c r="D10" s="181" t="s">
        <v>213</v>
      </c>
      <c r="E10" s="181" t="s">
        <v>217</v>
      </c>
      <c r="F10" s="968" t="s">
        <v>165</v>
      </c>
      <c r="G10" s="968"/>
      <c r="H10" s="968"/>
      <c r="I10" s="968"/>
      <c r="J10" s="968" t="s">
        <v>165</v>
      </c>
      <c r="K10" s="968"/>
      <c r="L10" s="968"/>
      <c r="M10" s="968"/>
      <c r="O10" s="298" t="s">
        <v>215</v>
      </c>
      <c r="P10" s="297" t="s">
        <v>749</v>
      </c>
    </row>
    <row r="11" spans="1:16" s="53" customFormat="1" ht="19.5">
      <c r="A11" s="183" t="s">
        <v>214</v>
      </c>
      <c r="B11" s="184"/>
      <c r="C11" s="966"/>
      <c r="D11" s="185" t="s">
        <v>108</v>
      </c>
      <c r="E11" s="185" t="s">
        <v>108</v>
      </c>
      <c r="F11" s="182" t="s">
        <v>118</v>
      </c>
      <c r="G11" s="182" t="s">
        <v>110</v>
      </c>
      <c r="H11" s="182" t="s">
        <v>309</v>
      </c>
      <c r="I11" s="182" t="s">
        <v>164</v>
      </c>
      <c r="J11" s="182" t="s">
        <v>118</v>
      </c>
      <c r="K11" s="182" t="s">
        <v>110</v>
      </c>
      <c r="L11" s="182" t="s">
        <v>309</v>
      </c>
      <c r="M11" s="182" t="s">
        <v>164</v>
      </c>
    </row>
    <row r="12" spans="1:16" s="53" customFormat="1" ht="39">
      <c r="A12" s="972"/>
      <c r="B12" s="975"/>
      <c r="C12" s="553" t="s">
        <v>848</v>
      </c>
      <c r="D12" s="981"/>
      <c r="E12" s="978"/>
      <c r="F12" s="950"/>
      <c r="G12" s="950"/>
      <c r="H12" s="950"/>
      <c r="I12" s="950"/>
      <c r="J12" s="969"/>
      <c r="K12" s="969"/>
      <c r="L12" s="969"/>
      <c r="M12" s="969"/>
    </row>
    <row r="13" spans="1:16" s="53" customFormat="1" ht="19.5">
      <c r="A13" s="973"/>
      <c r="B13" s="976"/>
      <c r="C13" s="553" t="s">
        <v>849</v>
      </c>
      <c r="D13" s="982"/>
      <c r="E13" s="979"/>
      <c r="F13" s="951"/>
      <c r="G13" s="951"/>
      <c r="H13" s="951"/>
      <c r="I13" s="951"/>
      <c r="J13" s="970"/>
      <c r="K13" s="970"/>
      <c r="L13" s="970"/>
      <c r="M13" s="970"/>
    </row>
    <row r="14" spans="1:16" s="53" customFormat="1" ht="31.5" customHeight="1">
      <c r="A14" s="974"/>
      <c r="B14" s="977"/>
      <c r="C14" s="554" t="s">
        <v>850</v>
      </c>
      <c r="D14" s="983"/>
      <c r="E14" s="980"/>
      <c r="F14" s="952"/>
      <c r="G14" s="952"/>
      <c r="H14" s="952"/>
      <c r="I14" s="952"/>
      <c r="J14" s="971"/>
      <c r="K14" s="971"/>
      <c r="L14" s="971"/>
      <c r="M14" s="971"/>
    </row>
    <row r="15" spans="1:16" s="7" customFormat="1" ht="21">
      <c r="A15" s="101" t="s">
        <v>221</v>
      </c>
    </row>
    <row r="16" spans="1:16" s="7" customFormat="1" ht="11.25" customHeight="1"/>
    <row r="17" spans="1:13" s="7" customFormat="1" ht="21">
      <c r="A17" s="7" t="s">
        <v>308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s="7" customFormat="1" ht="21">
      <c r="A18" s="34"/>
      <c r="B18" s="34"/>
      <c r="C18" s="34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3" s="7" customFormat="1" ht="21">
      <c r="A19" s="7" t="s">
        <v>307</v>
      </c>
      <c r="C19" s="34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 s="7" customFormat="1" ht="21">
      <c r="A20" s="34"/>
      <c r="B20" s="34"/>
      <c r="C20" s="34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>
      <c r="E21" s="186"/>
      <c r="F21" s="186"/>
      <c r="G21" s="186"/>
      <c r="H21" s="186"/>
      <c r="I21" s="186"/>
      <c r="J21" s="186"/>
      <c r="K21" s="186"/>
      <c r="L21" s="186"/>
      <c r="M21" s="186"/>
    </row>
  </sheetData>
  <mergeCells count="22">
    <mergeCell ref="A2:M2"/>
    <mergeCell ref="A3:M3"/>
    <mergeCell ref="A8:B9"/>
    <mergeCell ref="C8:C11"/>
    <mergeCell ref="D8:E9"/>
    <mergeCell ref="F8:M8"/>
    <mergeCell ref="F9:I9"/>
    <mergeCell ref="J9:M9"/>
    <mergeCell ref="F10:I10"/>
    <mergeCell ref="J10:M10"/>
    <mergeCell ref="A12:A14"/>
    <mergeCell ref="B12:B14"/>
    <mergeCell ref="D12:D14"/>
    <mergeCell ref="E12:E14"/>
    <mergeCell ref="F12:F14"/>
    <mergeCell ref="L12:L14"/>
    <mergeCell ref="M12:M14"/>
    <mergeCell ref="G12:G14"/>
    <mergeCell ref="H12:H14"/>
    <mergeCell ref="I12:I14"/>
    <mergeCell ref="J12:J14"/>
    <mergeCell ref="K12:K14"/>
  </mergeCells>
  <pageMargins left="0.59055118110236227" right="0.78740157480314965" top="0.78740157480314965" bottom="0.59055118110236227" header="0.31496062992125984" footer="0.31496062992125984"/>
  <pageSetup paperSize="9" scale="99" firstPageNumber="45" orientation="landscape" r:id="rId1"/>
  <headerFooter>
    <oddFooter>&amp;C 57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700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19050</xdr:rowOff>
                  </from>
                  <to>
                    <xdr:col>2</xdr:col>
                    <xdr:colOff>314325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010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0</xdr:rowOff>
                  </from>
                  <to>
                    <xdr:col>2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01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314325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J30"/>
  <sheetViews>
    <sheetView showGridLines="0" view="pageBreakPreview" zoomScaleNormal="100" zoomScaleSheetLayoutView="100" workbookViewId="0">
      <selection activeCell="G37" sqref="G37"/>
    </sheetView>
  </sheetViews>
  <sheetFormatPr defaultRowHeight="24.75" customHeight="1"/>
  <cols>
    <col min="1" max="1" width="4.375" style="4" customWidth="1"/>
    <col min="2" max="9" width="9" style="4"/>
    <col min="10" max="10" width="5.75" style="4" customWidth="1"/>
    <col min="11" max="16384" width="9" style="4"/>
  </cols>
  <sheetData>
    <row r="1" spans="1:10" s="69" customFormat="1" ht="24.75" customHeight="1">
      <c r="A1" s="87" t="s">
        <v>731</v>
      </c>
    </row>
    <row r="2" spans="1:10" s="7" customFormat="1" ht="15" customHeight="1">
      <c r="B2" s="69"/>
    </row>
    <row r="3" spans="1:10" s="7" customFormat="1" ht="24.75" customHeight="1">
      <c r="A3" s="85"/>
      <c r="B3" s="70"/>
      <c r="C3" s="70"/>
      <c r="D3" s="70"/>
      <c r="E3" s="70"/>
      <c r="F3" s="70"/>
      <c r="G3" s="70"/>
      <c r="H3" s="70"/>
      <c r="I3" s="70"/>
      <c r="J3" s="71"/>
    </row>
    <row r="4" spans="1:10" s="7" customFormat="1" ht="24.75" customHeight="1">
      <c r="A4" s="72"/>
      <c r="J4" s="80"/>
    </row>
    <row r="5" spans="1:10" s="7" customFormat="1" ht="24.75" customHeight="1">
      <c r="A5" s="72"/>
      <c r="J5" s="80"/>
    </row>
    <row r="6" spans="1:10" s="7" customFormat="1" ht="24.75" customHeight="1">
      <c r="A6" s="72"/>
      <c r="J6" s="80"/>
    </row>
    <row r="7" spans="1:10" s="7" customFormat="1" ht="24.75" customHeight="1">
      <c r="A7" s="72"/>
      <c r="J7" s="80"/>
    </row>
    <row r="8" spans="1:10" s="7" customFormat="1" ht="24.75" customHeight="1">
      <c r="A8" s="72"/>
      <c r="J8" s="80"/>
    </row>
    <row r="9" spans="1:10" s="7" customFormat="1" ht="24.75" customHeight="1">
      <c r="A9" s="72"/>
      <c r="J9" s="80"/>
    </row>
    <row r="10" spans="1:10" s="7" customFormat="1" ht="24.75" customHeight="1">
      <c r="A10" s="72"/>
      <c r="J10" s="80"/>
    </row>
    <row r="11" spans="1:10" s="7" customFormat="1" ht="24.75" customHeight="1">
      <c r="A11" s="72"/>
      <c r="J11" s="80"/>
    </row>
    <row r="12" spans="1:10" s="7" customFormat="1" ht="24.75" customHeight="1">
      <c r="A12" s="72"/>
      <c r="J12" s="80"/>
    </row>
    <row r="13" spans="1:10" s="7" customFormat="1" ht="24.75" customHeight="1">
      <c r="A13" s="72"/>
      <c r="J13" s="80"/>
    </row>
    <row r="14" spans="1:10" s="7" customFormat="1" ht="24.75" customHeight="1">
      <c r="A14" s="72"/>
      <c r="B14" s="635" t="s">
        <v>563</v>
      </c>
      <c r="C14" s="636"/>
      <c r="D14" s="636"/>
      <c r="E14" s="636"/>
      <c r="F14" s="636"/>
      <c r="G14" s="636"/>
      <c r="H14" s="636"/>
      <c r="I14" s="636"/>
      <c r="J14" s="80"/>
    </row>
    <row r="15" spans="1:10" s="7" customFormat="1" ht="24.75" customHeight="1">
      <c r="A15" s="72"/>
      <c r="B15" s="636"/>
      <c r="C15" s="636"/>
      <c r="D15" s="636"/>
      <c r="E15" s="636"/>
      <c r="F15" s="636"/>
      <c r="G15" s="636"/>
      <c r="H15" s="636"/>
      <c r="I15" s="636"/>
      <c r="J15" s="80"/>
    </row>
    <row r="16" spans="1:10" s="7" customFormat="1" ht="24.75" customHeight="1">
      <c r="A16" s="72"/>
      <c r="B16" s="636"/>
      <c r="C16" s="636"/>
      <c r="D16" s="636"/>
      <c r="E16" s="636"/>
      <c r="F16" s="636"/>
      <c r="G16" s="636"/>
      <c r="H16" s="636"/>
      <c r="I16" s="636"/>
      <c r="J16" s="80"/>
    </row>
    <row r="17" spans="1:10" s="7" customFormat="1" ht="24.75" customHeight="1">
      <c r="A17" s="72"/>
      <c r="J17" s="80"/>
    </row>
    <row r="18" spans="1:10" s="7" customFormat="1" ht="24.75" customHeight="1">
      <c r="A18" s="72"/>
      <c r="J18" s="80"/>
    </row>
    <row r="19" spans="1:10" s="7" customFormat="1" ht="24.75" customHeight="1">
      <c r="A19" s="72"/>
      <c r="J19" s="80"/>
    </row>
    <row r="20" spans="1:10" s="7" customFormat="1" ht="24.75" customHeight="1">
      <c r="A20" s="72"/>
      <c r="J20" s="80"/>
    </row>
    <row r="21" spans="1:10" s="7" customFormat="1" ht="24.75" customHeight="1">
      <c r="A21" s="72"/>
      <c r="J21" s="80"/>
    </row>
    <row r="22" spans="1:10" s="7" customFormat="1" ht="24.75" customHeight="1">
      <c r="A22" s="72"/>
      <c r="J22" s="80"/>
    </row>
    <row r="23" spans="1:10" s="7" customFormat="1" ht="24.75" customHeight="1">
      <c r="A23" s="72"/>
      <c r="J23" s="80"/>
    </row>
    <row r="24" spans="1:10" s="7" customFormat="1" ht="24.75" customHeight="1">
      <c r="A24" s="72"/>
      <c r="J24" s="80"/>
    </row>
    <row r="25" spans="1:10" s="7" customFormat="1" ht="24.75" customHeight="1">
      <c r="A25" s="72"/>
      <c r="J25" s="80"/>
    </row>
    <row r="26" spans="1:10" s="7" customFormat="1" ht="24.75" customHeight="1">
      <c r="A26" s="72"/>
      <c r="D26" s="41"/>
      <c r="J26" s="80"/>
    </row>
    <row r="27" spans="1:10" s="7" customFormat="1" ht="24.75" customHeight="1">
      <c r="A27" s="73"/>
      <c r="B27" s="74"/>
      <c r="C27" s="74"/>
      <c r="D27" s="88"/>
      <c r="E27" s="74"/>
      <c r="F27" s="74"/>
      <c r="G27" s="74"/>
      <c r="H27" s="74"/>
      <c r="I27" s="74"/>
      <c r="J27" s="86"/>
    </row>
    <row r="28" spans="1:10" ht="21">
      <c r="B28" s="638" t="s">
        <v>623</v>
      </c>
      <c r="C28" s="638"/>
      <c r="D28" s="638"/>
      <c r="E28" s="638"/>
      <c r="F28" s="638"/>
      <c r="G28" s="638"/>
      <c r="H28" s="638"/>
      <c r="I28" s="638"/>
      <c r="J28" s="638"/>
    </row>
    <row r="29" spans="1:10" s="293" customFormat="1" ht="24" customHeight="1">
      <c r="A29" s="639" t="s">
        <v>673</v>
      </c>
      <c r="B29" s="639"/>
      <c r="C29" s="639"/>
      <c r="D29" s="639"/>
      <c r="E29" s="639"/>
      <c r="F29" s="639"/>
      <c r="G29" s="639"/>
      <c r="H29" s="639"/>
      <c r="I29" s="639"/>
      <c r="J29" s="639"/>
    </row>
    <row r="30" spans="1:10" s="293" customFormat="1" ht="21">
      <c r="A30" s="41"/>
      <c r="B30" s="89"/>
      <c r="C30" s="41"/>
      <c r="D30" s="41"/>
      <c r="E30" s="41"/>
      <c r="F30" s="41"/>
      <c r="G30" s="41"/>
    </row>
  </sheetData>
  <mergeCells count="3">
    <mergeCell ref="B14:I16"/>
    <mergeCell ref="B28:J28"/>
    <mergeCell ref="A29:J29"/>
  </mergeCells>
  <phoneticPr fontId="3" type="noConversion"/>
  <pageMargins left="0.78740157480314965" right="0.59055118110236227" top="0.78740157480314965" bottom="0.59055118110236227" header="0.31496062992125984" footer="0.31496062992125984"/>
  <pageSetup paperSize="9" orientation="portrait" horizontalDpi="300" verticalDpi="300" r:id="rId1"/>
  <headerFooter>
    <oddFooter>&amp;C 4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M28"/>
  <sheetViews>
    <sheetView view="pageBreakPreview" zoomScaleNormal="100" zoomScaleSheetLayoutView="100" workbookViewId="0">
      <selection activeCell="G37" sqref="G37"/>
    </sheetView>
  </sheetViews>
  <sheetFormatPr defaultRowHeight="13.5"/>
  <cols>
    <col min="1" max="1" width="1.625" style="421" customWidth="1"/>
    <col min="2" max="2" width="3.625" style="221" customWidth="1"/>
    <col min="3" max="3" width="8" style="420" customWidth="1"/>
    <col min="4" max="4" width="14.5" style="420" customWidth="1"/>
    <col min="5" max="5" width="12.25" style="221" customWidth="1"/>
    <col min="6" max="6" width="13.875" style="221" customWidth="1"/>
    <col min="7" max="7" width="14.375" style="221" customWidth="1"/>
    <col min="8" max="8" width="13.75" style="221" customWidth="1"/>
    <col min="9" max="16384" width="9" style="221"/>
  </cols>
  <sheetData>
    <row r="1" spans="2:13" s="421" customFormat="1" ht="28.5">
      <c r="B1" s="855" t="s">
        <v>780</v>
      </c>
      <c r="C1" s="855"/>
      <c r="D1" s="855"/>
      <c r="E1" s="855"/>
      <c r="F1" s="855"/>
      <c r="G1" s="855"/>
      <c r="H1" s="855"/>
    </row>
    <row r="2" spans="2:13" s="421" customFormat="1" ht="26.25">
      <c r="B2" s="856" t="s">
        <v>206</v>
      </c>
      <c r="C2" s="856"/>
      <c r="D2" s="856"/>
      <c r="E2" s="856"/>
      <c r="F2" s="856"/>
      <c r="G2" s="856"/>
      <c r="H2" s="856"/>
    </row>
    <row r="3" spans="2:13" s="421" customFormat="1" ht="21">
      <c r="B3" s="407" t="str">
        <f>[4]ผลการตรวจสอบด้านความร้อน!B4</f>
        <v>ชื่อมาตรการ: …………..………………..</v>
      </c>
      <c r="C3" s="422"/>
      <c r="D3" s="422"/>
      <c r="E3" s="407"/>
    </row>
    <row r="4" spans="2:13" s="421" customFormat="1" ht="21">
      <c r="B4" s="407" t="str">
        <f>[4]ผลการตรวจสอบด้านความร้อน!B5</f>
        <v xml:space="preserve">มาตรการลำดับที่:  .................................................................................... </v>
      </c>
      <c r="C4" s="422"/>
      <c r="D4" s="422"/>
      <c r="E4" s="407"/>
    </row>
    <row r="5" spans="2:13" s="421" customFormat="1" ht="21.75" thickBot="1">
      <c r="B5" s="407"/>
      <c r="C5" s="422" t="s">
        <v>781</v>
      </c>
      <c r="D5" s="422"/>
      <c r="E5" s="407"/>
    </row>
    <row r="6" spans="2:13" ht="26.25" customHeight="1">
      <c r="B6" s="857" t="s">
        <v>782</v>
      </c>
      <c r="C6" s="858"/>
      <c r="D6" s="858"/>
      <c r="E6" s="858"/>
      <c r="F6" s="858"/>
      <c r="G6" s="858"/>
      <c r="H6" s="859"/>
      <c r="I6" s="418"/>
      <c r="J6" s="419"/>
      <c r="K6" s="419"/>
      <c r="L6" s="419"/>
    </row>
    <row r="7" spans="2:13" ht="20.25" customHeight="1">
      <c r="B7" s="860"/>
      <c r="C7" s="861"/>
      <c r="D7" s="861"/>
      <c r="E7" s="861"/>
      <c r="F7" s="861"/>
      <c r="G7" s="861"/>
      <c r="H7" s="862"/>
      <c r="I7" s="418"/>
      <c r="J7" s="419"/>
      <c r="K7" s="419"/>
      <c r="L7" s="419"/>
    </row>
    <row r="8" spans="2:13" ht="12.75" customHeight="1">
      <c r="B8" s="860"/>
      <c r="C8" s="861"/>
      <c r="D8" s="861"/>
      <c r="E8" s="861"/>
      <c r="F8" s="861"/>
      <c r="G8" s="861"/>
      <c r="H8" s="862"/>
      <c r="I8" s="418"/>
      <c r="J8" s="419"/>
      <c r="K8" s="419"/>
      <c r="L8" s="419"/>
    </row>
    <row r="9" spans="2:13" ht="12.75" customHeight="1">
      <c r="B9" s="860"/>
      <c r="C9" s="861"/>
      <c r="D9" s="861"/>
      <c r="E9" s="861"/>
      <c r="F9" s="861"/>
      <c r="G9" s="861"/>
      <c r="H9" s="862"/>
      <c r="I9" s="418"/>
      <c r="J9" s="419"/>
      <c r="K9" s="419"/>
      <c r="L9" s="419"/>
    </row>
    <row r="10" spans="2:13" ht="27" customHeight="1">
      <c r="B10" s="860"/>
      <c r="C10" s="861"/>
      <c r="D10" s="861"/>
      <c r="E10" s="861"/>
      <c r="F10" s="861"/>
      <c r="G10" s="861"/>
      <c r="H10" s="862"/>
      <c r="I10" s="418"/>
      <c r="J10" s="419"/>
      <c r="K10" s="419"/>
      <c r="L10" s="419"/>
    </row>
    <row r="11" spans="2:13" ht="13.5" customHeight="1">
      <c r="B11" s="860"/>
      <c r="C11" s="861"/>
      <c r="D11" s="861"/>
      <c r="E11" s="861"/>
      <c r="F11" s="861"/>
      <c r="G11" s="861"/>
      <c r="H11" s="862"/>
      <c r="I11" s="418"/>
      <c r="J11" s="419"/>
      <c r="K11" s="419"/>
      <c r="L11" s="419"/>
    </row>
    <row r="12" spans="2:13" ht="12.75" customHeight="1">
      <c r="B12" s="860"/>
      <c r="C12" s="861"/>
      <c r="D12" s="861"/>
      <c r="E12" s="861"/>
      <c r="F12" s="861"/>
      <c r="G12" s="861"/>
      <c r="H12" s="862"/>
      <c r="I12" s="418"/>
      <c r="J12" s="419"/>
      <c r="K12" s="419"/>
      <c r="L12" s="419"/>
    </row>
    <row r="13" spans="2:13" ht="24" customHeight="1">
      <c r="B13" s="860"/>
      <c r="C13" s="861"/>
      <c r="D13" s="861"/>
      <c r="E13" s="861"/>
      <c r="F13" s="861"/>
      <c r="G13" s="861"/>
      <c r="H13" s="862"/>
      <c r="I13" s="418"/>
      <c r="J13" s="419"/>
      <c r="K13" s="419"/>
      <c r="L13" s="419"/>
    </row>
    <row r="14" spans="2:13" ht="24" hidden="1" customHeight="1">
      <c r="B14" s="860"/>
      <c r="C14" s="861"/>
      <c r="D14" s="861"/>
      <c r="E14" s="861"/>
      <c r="F14" s="861"/>
      <c r="G14" s="861"/>
      <c r="H14" s="862"/>
      <c r="I14" s="418"/>
      <c r="J14" s="419"/>
      <c r="K14" s="419"/>
      <c r="L14" s="419"/>
    </row>
    <row r="15" spans="2:13" ht="24" customHeight="1">
      <c r="B15" s="860"/>
      <c r="C15" s="861"/>
      <c r="D15" s="861"/>
      <c r="E15" s="861"/>
      <c r="F15" s="861"/>
      <c r="G15" s="861"/>
      <c r="H15" s="862"/>
      <c r="I15" s="418"/>
      <c r="J15" s="419"/>
      <c r="K15" s="419"/>
      <c r="L15" s="419"/>
    </row>
    <row r="16" spans="2:13" ht="13.5" customHeight="1" thickBot="1">
      <c r="B16" s="863"/>
      <c r="C16" s="864"/>
      <c r="D16" s="864"/>
      <c r="E16" s="864"/>
      <c r="F16" s="864"/>
      <c r="G16" s="864"/>
      <c r="H16" s="865"/>
      <c r="I16" s="418"/>
      <c r="J16" s="419"/>
      <c r="K16" s="419"/>
      <c r="L16" s="419"/>
      <c r="M16" s="420"/>
    </row>
    <row r="17" spans="2:12" s="421" customFormat="1" ht="21">
      <c r="B17" s="866" t="s">
        <v>859</v>
      </c>
      <c r="C17" s="866"/>
      <c r="D17" s="866"/>
      <c r="E17" s="866"/>
      <c r="F17" s="866"/>
      <c r="G17" s="866"/>
      <c r="H17" s="866"/>
    </row>
    <row r="18" spans="2:12" s="421" customFormat="1">
      <c r="B18" s="423"/>
      <c r="C18" s="423"/>
      <c r="D18" s="423"/>
      <c r="E18" s="423"/>
      <c r="F18" s="423"/>
      <c r="G18" s="423"/>
      <c r="H18" s="423"/>
    </row>
    <row r="19" spans="2:12" s="421" customFormat="1" ht="21">
      <c r="B19" s="407"/>
      <c r="C19" s="407" t="s">
        <v>205</v>
      </c>
      <c r="D19" s="407"/>
      <c r="E19" s="854"/>
      <c r="F19" s="854"/>
      <c r="G19" s="854"/>
      <c r="H19" s="854"/>
      <c r="I19" s="854"/>
      <c r="J19" s="854"/>
    </row>
    <row r="20" spans="2:12" s="421" customFormat="1" ht="21">
      <c r="C20" s="407"/>
      <c r="D20" s="407"/>
      <c r="E20" s="854"/>
      <c r="F20" s="854"/>
      <c r="G20" s="854"/>
      <c r="H20" s="854"/>
      <c r="I20" s="854"/>
      <c r="J20" s="854"/>
    </row>
    <row r="21" spans="2:12" s="421" customFormat="1" ht="21">
      <c r="B21" s="407"/>
      <c r="C21" s="407"/>
      <c r="D21" s="422" t="s">
        <v>778</v>
      </c>
      <c r="E21" s="407"/>
    </row>
    <row r="22" spans="2:12" s="421" customFormat="1" ht="21">
      <c r="C22" s="854"/>
      <c r="D22" s="854"/>
      <c r="E22" s="854"/>
      <c r="F22" s="854"/>
      <c r="G22" s="854"/>
      <c r="H22" s="854"/>
    </row>
    <row r="23" spans="2:12" s="421" customFormat="1" ht="21">
      <c r="C23" s="407"/>
      <c r="D23" s="407"/>
      <c r="E23" s="854"/>
      <c r="F23" s="854"/>
      <c r="G23" s="854"/>
      <c r="H23" s="854"/>
      <c r="I23" s="854"/>
      <c r="J23" s="854"/>
    </row>
    <row r="24" spans="2:12" s="421" customFormat="1" ht="21">
      <c r="C24" s="407"/>
      <c r="D24" s="407"/>
      <c r="E24" s="854"/>
      <c r="F24" s="854"/>
      <c r="G24" s="854"/>
      <c r="H24" s="854"/>
      <c r="I24" s="854"/>
      <c r="J24" s="854"/>
    </row>
    <row r="25" spans="2:12" s="421" customFormat="1">
      <c r="C25" s="854"/>
      <c r="D25" s="854"/>
      <c r="E25" s="854"/>
      <c r="F25" s="854"/>
      <c r="G25" s="854"/>
      <c r="H25" s="854"/>
    </row>
    <row r="26" spans="2:12" s="421" customFormat="1">
      <c r="C26" s="854"/>
      <c r="D26" s="854"/>
      <c r="E26" s="854"/>
      <c r="F26" s="854"/>
      <c r="G26" s="854"/>
      <c r="H26" s="854"/>
    </row>
    <row r="27" spans="2:12" s="421" customFormat="1">
      <c r="C27" s="854"/>
      <c r="D27" s="854"/>
      <c r="E27" s="854"/>
      <c r="F27" s="854"/>
      <c r="G27" s="854"/>
      <c r="H27" s="854"/>
    </row>
    <row r="28" spans="2:12">
      <c r="E28" s="420"/>
      <c r="F28" s="420"/>
      <c r="G28" s="420"/>
      <c r="H28" s="420"/>
      <c r="I28" s="420"/>
      <c r="J28" s="420"/>
      <c r="K28" s="420"/>
      <c r="L28" s="420"/>
    </row>
  </sheetData>
  <mergeCells count="10">
    <mergeCell ref="C22:H22"/>
    <mergeCell ref="E23:J23"/>
    <mergeCell ref="E24:J24"/>
    <mergeCell ref="C25:H27"/>
    <mergeCell ref="B1:H1"/>
    <mergeCell ref="B2:H2"/>
    <mergeCell ref="B6:H16"/>
    <mergeCell ref="B17:H17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&amp;C58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48"/>
  <sheetViews>
    <sheetView view="pageBreakPreview" zoomScaleNormal="100" zoomScaleSheetLayoutView="100" workbookViewId="0">
      <selection activeCell="G37" sqref="G37"/>
    </sheetView>
  </sheetViews>
  <sheetFormatPr defaultRowHeight="13.5"/>
  <cols>
    <col min="1" max="16384" width="9" style="425"/>
  </cols>
  <sheetData>
    <row r="1" spans="1:9" ht="21.75" thickBot="1">
      <c r="A1" s="424" t="s">
        <v>751</v>
      </c>
    </row>
    <row r="2" spans="1:9">
      <c r="A2" s="555"/>
      <c r="B2" s="556"/>
      <c r="C2" s="556"/>
      <c r="D2" s="556"/>
      <c r="E2" s="556"/>
      <c r="F2" s="556"/>
      <c r="G2" s="556"/>
      <c r="H2" s="556"/>
      <c r="I2" s="557"/>
    </row>
    <row r="3" spans="1:9">
      <c r="A3" s="558"/>
      <c r="I3" s="559"/>
    </row>
    <row r="4" spans="1:9">
      <c r="A4" s="558"/>
      <c r="I4" s="559"/>
    </row>
    <row r="5" spans="1:9">
      <c r="A5" s="558"/>
      <c r="I5" s="559"/>
    </row>
    <row r="6" spans="1:9">
      <c r="A6" s="558"/>
      <c r="I6" s="559"/>
    </row>
    <row r="7" spans="1:9">
      <c r="A7" s="558"/>
      <c r="I7" s="559"/>
    </row>
    <row r="8" spans="1:9">
      <c r="A8" s="558"/>
      <c r="I8" s="559"/>
    </row>
    <row r="9" spans="1:9">
      <c r="A9" s="558"/>
      <c r="I9" s="559"/>
    </row>
    <row r="10" spans="1:9">
      <c r="A10" s="558"/>
      <c r="I10" s="559"/>
    </row>
    <row r="11" spans="1:9">
      <c r="A11" s="558"/>
      <c r="I11" s="559"/>
    </row>
    <row r="12" spans="1:9">
      <c r="A12" s="558"/>
      <c r="I12" s="559"/>
    </row>
    <row r="13" spans="1:9">
      <c r="A13" s="558"/>
      <c r="I13" s="559"/>
    </row>
    <row r="14" spans="1:9">
      <c r="A14" s="558"/>
      <c r="I14" s="559"/>
    </row>
    <row r="15" spans="1:9">
      <c r="A15" s="558"/>
      <c r="I15" s="559"/>
    </row>
    <row r="16" spans="1:9">
      <c r="A16" s="558"/>
      <c r="I16" s="559"/>
    </row>
    <row r="17" spans="1:9">
      <c r="A17" s="558"/>
      <c r="I17" s="559"/>
    </row>
    <row r="18" spans="1:9">
      <c r="A18" s="558"/>
      <c r="I18" s="559"/>
    </row>
    <row r="19" spans="1:9">
      <c r="A19" s="558"/>
      <c r="I19" s="559"/>
    </row>
    <row r="20" spans="1:9">
      <c r="A20" s="558"/>
      <c r="I20" s="559"/>
    </row>
    <row r="21" spans="1:9">
      <c r="A21" s="558"/>
      <c r="I21" s="559"/>
    </row>
    <row r="22" spans="1:9">
      <c r="A22" s="558"/>
      <c r="I22" s="559"/>
    </row>
    <row r="23" spans="1:9">
      <c r="A23" s="558"/>
      <c r="I23" s="559"/>
    </row>
    <row r="24" spans="1:9">
      <c r="A24" s="558"/>
      <c r="I24" s="559"/>
    </row>
    <row r="25" spans="1:9">
      <c r="A25" s="558"/>
      <c r="I25" s="559"/>
    </row>
    <row r="26" spans="1:9">
      <c r="A26" s="558"/>
      <c r="I26" s="559"/>
    </row>
    <row r="27" spans="1:9">
      <c r="A27" s="558"/>
      <c r="I27" s="559"/>
    </row>
    <row r="28" spans="1:9">
      <c r="A28" s="558"/>
      <c r="I28" s="559"/>
    </row>
    <row r="29" spans="1:9">
      <c r="A29" s="558"/>
      <c r="I29" s="559"/>
    </row>
    <row r="30" spans="1:9">
      <c r="A30" s="558"/>
      <c r="I30" s="559"/>
    </row>
    <row r="31" spans="1:9">
      <c r="A31" s="558"/>
      <c r="I31" s="559"/>
    </row>
    <row r="32" spans="1:9">
      <c r="A32" s="558"/>
      <c r="I32" s="559"/>
    </row>
    <row r="33" spans="1:9">
      <c r="A33" s="558"/>
      <c r="I33" s="559"/>
    </row>
    <row r="34" spans="1:9">
      <c r="A34" s="558"/>
      <c r="I34" s="559"/>
    </row>
    <row r="35" spans="1:9">
      <c r="A35" s="558"/>
      <c r="I35" s="559"/>
    </row>
    <row r="36" spans="1:9">
      <c r="A36" s="558"/>
      <c r="I36" s="559"/>
    </row>
    <row r="37" spans="1:9">
      <c r="A37" s="558"/>
      <c r="I37" s="559"/>
    </row>
    <row r="38" spans="1:9">
      <c r="A38" s="558"/>
      <c r="I38" s="559"/>
    </row>
    <row r="39" spans="1:9">
      <c r="A39" s="558"/>
      <c r="I39" s="559"/>
    </row>
    <row r="40" spans="1:9">
      <c r="A40" s="558"/>
      <c r="I40" s="559"/>
    </row>
    <row r="41" spans="1:9">
      <c r="A41" s="558"/>
      <c r="I41" s="559"/>
    </row>
    <row r="42" spans="1:9">
      <c r="A42" s="558"/>
      <c r="I42" s="559"/>
    </row>
    <row r="43" spans="1:9">
      <c r="A43" s="558"/>
      <c r="I43" s="559"/>
    </row>
    <row r="44" spans="1:9">
      <c r="A44" s="558"/>
      <c r="I44" s="559"/>
    </row>
    <row r="45" spans="1:9">
      <c r="A45" s="558"/>
      <c r="I45" s="559"/>
    </row>
    <row r="46" spans="1:9">
      <c r="A46" s="558"/>
      <c r="I46" s="559"/>
    </row>
    <row r="47" spans="1:9">
      <c r="A47" s="558"/>
      <c r="I47" s="559"/>
    </row>
    <row r="48" spans="1:9" ht="14.25" thickBot="1">
      <c r="A48" s="560"/>
      <c r="B48" s="561"/>
      <c r="C48" s="561"/>
      <c r="D48" s="561"/>
      <c r="E48" s="561"/>
      <c r="F48" s="561"/>
      <c r="G48" s="561"/>
      <c r="H48" s="561"/>
      <c r="I48" s="56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&amp;C59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30"/>
  <dimension ref="A1:G37"/>
  <sheetViews>
    <sheetView showGridLines="0" view="pageBreakPreview" zoomScaleNormal="100" zoomScaleSheetLayoutView="100" workbookViewId="0">
      <selection activeCell="A37" sqref="A37:G37"/>
    </sheetView>
  </sheetViews>
  <sheetFormatPr defaultRowHeight="18.75"/>
  <cols>
    <col min="1" max="1" width="5.5" style="8" customWidth="1"/>
    <col min="2" max="2" width="18.25" style="8" customWidth="1"/>
    <col min="3" max="3" width="16.5" style="8" customWidth="1"/>
    <col min="4" max="4" width="6.75" style="8" customWidth="1"/>
    <col min="5" max="5" width="12.25" style="8" customWidth="1"/>
    <col min="6" max="6" width="7.375" style="8" bestFit="1" customWidth="1"/>
    <col min="7" max="7" width="14.25" style="8" customWidth="1"/>
    <col min="8" max="16384" width="9" style="8"/>
  </cols>
  <sheetData>
    <row r="1" spans="1:7" s="7" customFormat="1" ht="21">
      <c r="A1" s="69" t="s">
        <v>595</v>
      </c>
    </row>
    <row r="2" spans="1:7" s="7" customFormat="1" ht="11.25" customHeight="1"/>
    <row r="3" spans="1:7" s="41" customFormat="1" ht="21">
      <c r="A3" s="653" t="s">
        <v>746</v>
      </c>
      <c r="B3" s="653"/>
      <c r="C3" s="653"/>
      <c r="D3" s="653"/>
      <c r="E3" s="653"/>
      <c r="F3" s="653"/>
      <c r="G3" s="653"/>
    </row>
    <row r="4" spans="1:7" ht="10.5" customHeight="1"/>
    <row r="5" spans="1:7" s="41" customFormat="1" ht="63">
      <c r="A5" s="244" t="s">
        <v>304</v>
      </c>
      <c r="B5" s="245" t="s">
        <v>686</v>
      </c>
      <c r="C5" s="994" t="s">
        <v>207</v>
      </c>
      <c r="D5" s="994"/>
      <c r="E5" s="994"/>
      <c r="F5" s="244" t="s">
        <v>310</v>
      </c>
      <c r="G5" s="245" t="s">
        <v>143</v>
      </c>
    </row>
    <row r="6" spans="1:7" s="7" customFormat="1" ht="21" customHeight="1">
      <c r="A6" s="991"/>
      <c r="B6" s="988"/>
      <c r="C6" s="85" t="s">
        <v>208</v>
      </c>
      <c r="D6" s="70"/>
      <c r="E6" s="71"/>
      <c r="F6" s="988"/>
      <c r="G6" s="988"/>
    </row>
    <row r="7" spans="1:7" s="7" customFormat="1" ht="21">
      <c r="A7" s="992"/>
      <c r="B7" s="989"/>
      <c r="C7" s="72" t="s">
        <v>209</v>
      </c>
      <c r="E7" s="187"/>
      <c r="F7" s="989"/>
      <c r="G7" s="989"/>
    </row>
    <row r="8" spans="1:7" s="7" customFormat="1" ht="21">
      <c r="A8" s="992"/>
      <c r="B8" s="989"/>
      <c r="C8" s="995"/>
      <c r="D8" s="996"/>
      <c r="E8" s="997"/>
      <c r="F8" s="989"/>
      <c r="G8" s="989"/>
    </row>
    <row r="9" spans="1:7" s="7" customFormat="1" ht="21">
      <c r="A9" s="992"/>
      <c r="B9" s="989"/>
      <c r="C9" s="984"/>
      <c r="D9" s="985"/>
      <c r="E9" s="986"/>
      <c r="F9" s="989"/>
      <c r="G9" s="989"/>
    </row>
    <row r="10" spans="1:7" s="7" customFormat="1" ht="21">
      <c r="A10" s="992"/>
      <c r="B10" s="989"/>
      <c r="C10" s="72" t="s">
        <v>210</v>
      </c>
      <c r="D10" s="985"/>
      <c r="E10" s="986"/>
      <c r="F10" s="989"/>
      <c r="G10" s="989"/>
    </row>
    <row r="11" spans="1:7" s="7" customFormat="1" ht="21">
      <c r="A11" s="992"/>
      <c r="B11" s="989"/>
      <c r="C11" s="995"/>
      <c r="D11" s="996"/>
      <c r="E11" s="997"/>
      <c r="F11" s="989"/>
      <c r="G11" s="989"/>
    </row>
    <row r="12" spans="1:7" s="7" customFormat="1" ht="21">
      <c r="A12" s="992"/>
      <c r="B12" s="989"/>
      <c r="C12" s="984"/>
      <c r="D12" s="985"/>
      <c r="E12" s="986"/>
      <c r="F12" s="989"/>
      <c r="G12" s="989"/>
    </row>
    <row r="13" spans="1:7" s="7" customFormat="1" ht="10.5" customHeight="1">
      <c r="A13" s="993"/>
      <c r="B13" s="990"/>
      <c r="C13" s="73"/>
      <c r="D13" s="74"/>
      <c r="E13" s="86"/>
      <c r="F13" s="990"/>
      <c r="G13" s="990"/>
    </row>
    <row r="14" spans="1:7" s="7" customFormat="1" ht="21">
      <c r="A14" s="991"/>
      <c r="B14" s="988"/>
      <c r="C14" s="85" t="s">
        <v>208</v>
      </c>
      <c r="D14" s="70"/>
      <c r="E14" s="71"/>
      <c r="F14" s="988"/>
      <c r="G14" s="988"/>
    </row>
    <row r="15" spans="1:7" s="7" customFormat="1" ht="21">
      <c r="A15" s="992"/>
      <c r="B15" s="989"/>
      <c r="C15" s="72" t="s">
        <v>209</v>
      </c>
      <c r="E15" s="187"/>
      <c r="F15" s="989"/>
      <c r="G15" s="989"/>
    </row>
    <row r="16" spans="1:7" s="7" customFormat="1" ht="21">
      <c r="A16" s="992"/>
      <c r="B16" s="989"/>
      <c r="C16" s="995"/>
      <c r="D16" s="996"/>
      <c r="E16" s="997"/>
      <c r="F16" s="989"/>
      <c r="G16" s="989"/>
    </row>
    <row r="17" spans="1:7" s="7" customFormat="1" ht="21">
      <c r="A17" s="992"/>
      <c r="B17" s="989"/>
      <c r="C17" s="984"/>
      <c r="D17" s="985"/>
      <c r="E17" s="986"/>
      <c r="F17" s="989"/>
      <c r="G17" s="989"/>
    </row>
    <row r="18" spans="1:7" s="7" customFormat="1" ht="21">
      <c r="A18" s="992"/>
      <c r="B18" s="989"/>
      <c r="C18" s="72" t="s">
        <v>210</v>
      </c>
      <c r="D18" s="985"/>
      <c r="E18" s="986"/>
      <c r="F18" s="989"/>
      <c r="G18" s="989"/>
    </row>
    <row r="19" spans="1:7" s="7" customFormat="1" ht="21">
      <c r="A19" s="992"/>
      <c r="B19" s="989"/>
      <c r="C19" s="995"/>
      <c r="D19" s="996"/>
      <c r="E19" s="997"/>
      <c r="F19" s="989"/>
      <c r="G19" s="989"/>
    </row>
    <row r="20" spans="1:7" s="7" customFormat="1" ht="21">
      <c r="A20" s="992"/>
      <c r="B20" s="989"/>
      <c r="C20" s="984"/>
      <c r="D20" s="985"/>
      <c r="E20" s="986"/>
      <c r="F20" s="989"/>
      <c r="G20" s="989"/>
    </row>
    <row r="21" spans="1:7" s="7" customFormat="1" ht="9.75" customHeight="1">
      <c r="A21" s="993"/>
      <c r="B21" s="990"/>
      <c r="C21" s="73"/>
      <c r="D21" s="74"/>
      <c r="E21" s="86"/>
      <c r="F21" s="990"/>
      <c r="G21" s="990"/>
    </row>
    <row r="22" spans="1:7" s="7" customFormat="1" ht="6.75" customHeight="1"/>
    <row r="23" spans="1:7" ht="21.75" thickBot="1">
      <c r="B23" s="7" t="s">
        <v>783</v>
      </c>
    </row>
    <row r="24" spans="1:7">
      <c r="A24" s="998" t="s">
        <v>784</v>
      </c>
      <c r="B24" s="999"/>
      <c r="C24" s="999"/>
      <c r="D24" s="999"/>
      <c r="E24" s="999"/>
      <c r="F24" s="999"/>
      <c r="G24" s="1000"/>
    </row>
    <row r="25" spans="1:7">
      <c r="A25" s="1001"/>
      <c r="B25" s="1002"/>
      <c r="C25" s="1002"/>
      <c r="D25" s="1002"/>
      <c r="E25" s="1002"/>
      <c r="F25" s="1002"/>
      <c r="G25" s="1003"/>
    </row>
    <row r="26" spans="1:7">
      <c r="A26" s="1001"/>
      <c r="B26" s="1002"/>
      <c r="C26" s="1002"/>
      <c r="D26" s="1002"/>
      <c r="E26" s="1002"/>
      <c r="F26" s="1002"/>
      <c r="G26" s="1003"/>
    </row>
    <row r="27" spans="1:7">
      <c r="A27" s="1001"/>
      <c r="B27" s="1002"/>
      <c r="C27" s="1002"/>
      <c r="D27" s="1002"/>
      <c r="E27" s="1002"/>
      <c r="F27" s="1002"/>
      <c r="G27" s="1003"/>
    </row>
    <row r="28" spans="1:7">
      <c r="A28" s="1001"/>
      <c r="B28" s="1002"/>
      <c r="C28" s="1002"/>
      <c r="D28" s="1002"/>
      <c r="E28" s="1002"/>
      <c r="F28" s="1002"/>
      <c r="G28" s="1003"/>
    </row>
    <row r="29" spans="1:7">
      <c r="A29" s="1001"/>
      <c r="B29" s="1002"/>
      <c r="C29" s="1002"/>
      <c r="D29" s="1002"/>
      <c r="E29" s="1002"/>
      <c r="F29" s="1002"/>
      <c r="G29" s="1003"/>
    </row>
    <row r="30" spans="1:7">
      <c r="A30" s="1001"/>
      <c r="B30" s="1002"/>
      <c r="C30" s="1002"/>
      <c r="D30" s="1002"/>
      <c r="E30" s="1002"/>
      <c r="F30" s="1002"/>
      <c r="G30" s="1003"/>
    </row>
    <row r="31" spans="1:7">
      <c r="A31" s="1001"/>
      <c r="B31" s="1002"/>
      <c r="C31" s="1002"/>
      <c r="D31" s="1002"/>
      <c r="E31" s="1002"/>
      <c r="F31" s="1002"/>
      <c r="G31" s="1003"/>
    </row>
    <row r="32" spans="1:7">
      <c r="A32" s="1001"/>
      <c r="B32" s="1002"/>
      <c r="C32" s="1002"/>
      <c r="D32" s="1002"/>
      <c r="E32" s="1002"/>
      <c r="F32" s="1002"/>
      <c r="G32" s="1003"/>
    </row>
    <row r="33" spans="1:7">
      <c r="A33" s="1001"/>
      <c r="B33" s="1002"/>
      <c r="C33" s="1002"/>
      <c r="D33" s="1002"/>
      <c r="E33" s="1002"/>
      <c r="F33" s="1002"/>
      <c r="G33" s="1003"/>
    </row>
    <row r="34" spans="1:7">
      <c r="A34" s="1001"/>
      <c r="B34" s="1002"/>
      <c r="C34" s="1002"/>
      <c r="D34" s="1002"/>
      <c r="E34" s="1002"/>
      <c r="F34" s="1002"/>
      <c r="G34" s="1003"/>
    </row>
    <row r="35" spans="1:7">
      <c r="A35" s="1001"/>
      <c r="B35" s="1002"/>
      <c r="C35" s="1002"/>
      <c r="D35" s="1002"/>
      <c r="E35" s="1002"/>
      <c r="F35" s="1002"/>
      <c r="G35" s="1003"/>
    </row>
    <row r="36" spans="1:7" ht="19.5" thickBot="1">
      <c r="A36" s="1004"/>
      <c r="B36" s="1005"/>
      <c r="C36" s="1005"/>
      <c r="D36" s="1005"/>
      <c r="E36" s="1005"/>
      <c r="F36" s="1005"/>
      <c r="G36" s="1006"/>
    </row>
    <row r="37" spans="1:7" ht="21">
      <c r="A37" s="987" t="s">
        <v>860</v>
      </c>
      <c r="B37" s="987"/>
      <c r="C37" s="987"/>
      <c r="D37" s="987"/>
      <c r="E37" s="987"/>
      <c r="F37" s="987"/>
      <c r="G37" s="987"/>
    </row>
  </sheetData>
  <mergeCells count="22">
    <mergeCell ref="A24:G36"/>
    <mergeCell ref="C11:E11"/>
    <mergeCell ref="A14:A21"/>
    <mergeCell ref="C19:E19"/>
    <mergeCell ref="C20:E20"/>
    <mergeCell ref="C16:E16"/>
    <mergeCell ref="C12:E12"/>
    <mergeCell ref="A37:G37"/>
    <mergeCell ref="A3:G3"/>
    <mergeCell ref="B6:B13"/>
    <mergeCell ref="A6:A13"/>
    <mergeCell ref="G6:G13"/>
    <mergeCell ref="F6:F13"/>
    <mergeCell ref="F14:F21"/>
    <mergeCell ref="C17:E17"/>
    <mergeCell ref="G14:G21"/>
    <mergeCell ref="B14:B21"/>
    <mergeCell ref="C5:E5"/>
    <mergeCell ref="C8:E8"/>
    <mergeCell ref="C9:E9"/>
    <mergeCell ref="D10:E10"/>
    <mergeCell ref="D18:E18"/>
  </mergeCells>
  <phoneticPr fontId="3" type="noConversion"/>
  <pageMargins left="0.78740157480314965" right="0.59055118110236227" top="0.78740157480314965" bottom="0.59055118110236227" header="0.31496062992125984" footer="0.31496062992125984"/>
  <pageSetup paperSize="9" scale="89" firstPageNumber="46" orientation="portrait" r:id="rId1"/>
  <headerFooter>
    <oddFooter>&amp;C 60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5</xdr:row>
                    <xdr:rowOff>0</xdr:rowOff>
                  </from>
                  <to>
                    <xdr:col>2</xdr:col>
                    <xdr:colOff>361950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6</xdr:row>
                    <xdr:rowOff>0</xdr:rowOff>
                  </from>
                  <to>
                    <xdr:col>2</xdr:col>
                    <xdr:colOff>361950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0</xdr:rowOff>
                  </from>
                  <to>
                    <xdr:col>2</xdr:col>
                    <xdr:colOff>361950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1" r:id="rId7" name="Check Box 13">
              <controlPr defaultSize="0" autoFill="0" autoLine="0" autoPict="0">
                <anchor moveWithCells="1">
                  <from>
                    <xdr:col>2</xdr:col>
                    <xdr:colOff>47625</xdr:colOff>
                    <xdr:row>13</xdr:row>
                    <xdr:rowOff>0</xdr:rowOff>
                  </from>
                  <to>
                    <xdr:col>2</xdr:col>
                    <xdr:colOff>361950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2" r:id="rId8" name="Check Box 14">
              <controlPr defaultSize="0" autoFill="0" autoLine="0" autoPict="0">
                <anchor moveWithCells="1">
                  <from>
                    <xdr:col>2</xdr:col>
                    <xdr:colOff>47625</xdr:colOff>
                    <xdr:row>14</xdr:row>
                    <xdr:rowOff>0</xdr:rowOff>
                  </from>
                  <to>
                    <xdr:col>2</xdr:col>
                    <xdr:colOff>361950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3" r:id="rId9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17</xdr:row>
                    <xdr:rowOff>0</xdr:rowOff>
                  </from>
                  <to>
                    <xdr:col>2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36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5.5" style="8" customWidth="1"/>
    <col min="2" max="2" width="18.25" style="8" customWidth="1"/>
    <col min="3" max="3" width="16.5" style="8" customWidth="1"/>
    <col min="4" max="4" width="6.5" style="8" customWidth="1"/>
    <col min="5" max="5" width="12.25" style="8" customWidth="1"/>
    <col min="6" max="6" width="7.375" style="8" bestFit="1" customWidth="1"/>
    <col min="7" max="7" width="14.25" style="8" customWidth="1"/>
    <col min="8" max="16384" width="9" style="8"/>
  </cols>
  <sheetData>
    <row r="1" spans="1:7" s="41" customFormat="1" ht="21">
      <c r="A1" s="653" t="s">
        <v>747</v>
      </c>
      <c r="B1" s="653"/>
      <c r="C1" s="653"/>
      <c r="D1" s="653"/>
      <c r="E1" s="653"/>
      <c r="F1" s="653"/>
      <c r="G1" s="653"/>
    </row>
    <row r="2" spans="1:7" s="7" customFormat="1" ht="10.5" customHeight="1"/>
    <row r="3" spans="1:7" s="41" customFormat="1" ht="63">
      <c r="A3" s="244" t="s">
        <v>304</v>
      </c>
      <c r="B3" s="244" t="s">
        <v>687</v>
      </c>
      <c r="C3" s="994" t="s">
        <v>207</v>
      </c>
      <c r="D3" s="994"/>
      <c r="E3" s="994"/>
      <c r="F3" s="244" t="s">
        <v>664</v>
      </c>
      <c r="G3" s="245" t="s">
        <v>143</v>
      </c>
    </row>
    <row r="4" spans="1:7" s="7" customFormat="1" ht="21" customHeight="1">
      <c r="A4" s="991"/>
      <c r="B4" s="988"/>
      <c r="C4" s="85" t="s">
        <v>208</v>
      </c>
      <c r="D4" s="70"/>
      <c r="E4" s="71"/>
      <c r="F4" s="988"/>
      <c r="G4" s="988"/>
    </row>
    <row r="5" spans="1:7" s="7" customFormat="1" ht="21">
      <c r="A5" s="992"/>
      <c r="B5" s="989"/>
      <c r="C5" s="72" t="s">
        <v>209</v>
      </c>
      <c r="E5" s="187"/>
      <c r="F5" s="989"/>
      <c r="G5" s="989"/>
    </row>
    <row r="6" spans="1:7" s="7" customFormat="1" ht="21">
      <c r="A6" s="992"/>
      <c r="B6" s="989"/>
      <c r="C6" s="995"/>
      <c r="D6" s="996"/>
      <c r="E6" s="997"/>
      <c r="F6" s="989"/>
      <c r="G6" s="989"/>
    </row>
    <row r="7" spans="1:7" s="7" customFormat="1" ht="21">
      <c r="A7" s="992"/>
      <c r="B7" s="989"/>
      <c r="C7" s="984"/>
      <c r="D7" s="985"/>
      <c r="E7" s="986"/>
      <c r="F7" s="989"/>
      <c r="G7" s="989"/>
    </row>
    <row r="8" spans="1:7" s="7" customFormat="1" ht="21">
      <c r="A8" s="992"/>
      <c r="B8" s="989"/>
      <c r="C8" s="72" t="s">
        <v>210</v>
      </c>
      <c r="D8" s="985"/>
      <c r="E8" s="986"/>
      <c r="F8" s="989"/>
      <c r="G8" s="989"/>
    </row>
    <row r="9" spans="1:7" s="7" customFormat="1" ht="21">
      <c r="A9" s="992"/>
      <c r="B9" s="989"/>
      <c r="C9" s="995"/>
      <c r="D9" s="996"/>
      <c r="E9" s="997"/>
      <c r="F9" s="989"/>
      <c r="G9" s="989"/>
    </row>
    <row r="10" spans="1:7" s="7" customFormat="1" ht="21">
      <c r="A10" s="992"/>
      <c r="B10" s="989"/>
      <c r="C10" s="984"/>
      <c r="D10" s="985"/>
      <c r="E10" s="986"/>
      <c r="F10" s="989"/>
      <c r="G10" s="989"/>
    </row>
    <row r="11" spans="1:7" s="7" customFormat="1" ht="10.5" customHeight="1">
      <c r="A11" s="993"/>
      <c r="B11" s="990"/>
      <c r="C11" s="73"/>
      <c r="D11" s="74"/>
      <c r="E11" s="86"/>
      <c r="F11" s="990"/>
      <c r="G11" s="990"/>
    </row>
    <row r="12" spans="1:7" s="7" customFormat="1" ht="21">
      <c r="A12" s="991"/>
      <c r="B12" s="988"/>
      <c r="C12" s="85" t="s">
        <v>208</v>
      </c>
      <c r="D12" s="70"/>
      <c r="E12" s="71"/>
      <c r="F12" s="988"/>
      <c r="G12" s="988"/>
    </row>
    <row r="13" spans="1:7" s="7" customFormat="1" ht="21">
      <c r="A13" s="992"/>
      <c r="B13" s="989"/>
      <c r="C13" s="72" t="s">
        <v>209</v>
      </c>
      <c r="E13" s="187"/>
      <c r="F13" s="989"/>
      <c r="G13" s="989"/>
    </row>
    <row r="14" spans="1:7" s="7" customFormat="1" ht="21">
      <c r="A14" s="992"/>
      <c r="B14" s="989"/>
      <c r="C14" s="995"/>
      <c r="D14" s="996"/>
      <c r="E14" s="997"/>
      <c r="F14" s="989"/>
      <c r="G14" s="989"/>
    </row>
    <row r="15" spans="1:7" s="7" customFormat="1" ht="21">
      <c r="A15" s="992"/>
      <c r="B15" s="989"/>
      <c r="C15" s="984"/>
      <c r="D15" s="985"/>
      <c r="E15" s="986"/>
      <c r="F15" s="989"/>
      <c r="G15" s="989"/>
    </row>
    <row r="16" spans="1:7" s="7" customFormat="1" ht="21">
      <c r="A16" s="992"/>
      <c r="B16" s="989"/>
      <c r="C16" s="72" t="s">
        <v>210</v>
      </c>
      <c r="D16" s="985"/>
      <c r="E16" s="986"/>
      <c r="F16" s="989"/>
      <c r="G16" s="989"/>
    </row>
    <row r="17" spans="1:7" s="7" customFormat="1" ht="21">
      <c r="A17" s="992"/>
      <c r="B17" s="989"/>
      <c r="C17" s="995"/>
      <c r="D17" s="996"/>
      <c r="E17" s="997"/>
      <c r="F17" s="989"/>
      <c r="G17" s="989"/>
    </row>
    <row r="18" spans="1:7" s="7" customFormat="1" ht="21">
      <c r="A18" s="992"/>
      <c r="B18" s="989"/>
      <c r="C18" s="984"/>
      <c r="D18" s="985"/>
      <c r="E18" s="986"/>
      <c r="F18" s="989"/>
      <c r="G18" s="989"/>
    </row>
    <row r="19" spans="1:7" s="7" customFormat="1" ht="9.75" customHeight="1">
      <c r="A19" s="993"/>
      <c r="B19" s="990"/>
      <c r="C19" s="73"/>
      <c r="D19" s="74"/>
      <c r="E19" s="86"/>
      <c r="F19" s="990"/>
      <c r="G19" s="990"/>
    </row>
    <row r="20" spans="1:7" s="7" customFormat="1" ht="6.75" customHeight="1"/>
    <row r="21" spans="1:7" ht="21.75" thickBot="1">
      <c r="B21" s="7" t="s">
        <v>785</v>
      </c>
    </row>
    <row r="22" spans="1:7">
      <c r="A22" s="998" t="s">
        <v>786</v>
      </c>
      <c r="B22" s="999"/>
      <c r="C22" s="999"/>
      <c r="D22" s="999"/>
      <c r="E22" s="999"/>
      <c r="F22" s="999"/>
      <c r="G22" s="1000"/>
    </row>
    <row r="23" spans="1:7">
      <c r="A23" s="1001"/>
      <c r="B23" s="1002"/>
      <c r="C23" s="1002"/>
      <c r="D23" s="1002"/>
      <c r="E23" s="1002"/>
      <c r="F23" s="1002"/>
      <c r="G23" s="1003"/>
    </row>
    <row r="24" spans="1:7">
      <c r="A24" s="1001"/>
      <c r="B24" s="1002"/>
      <c r="C24" s="1002"/>
      <c r="D24" s="1002"/>
      <c r="E24" s="1002"/>
      <c r="F24" s="1002"/>
      <c r="G24" s="1003"/>
    </row>
    <row r="25" spans="1:7">
      <c r="A25" s="1001"/>
      <c r="B25" s="1002"/>
      <c r="C25" s="1002"/>
      <c r="D25" s="1002"/>
      <c r="E25" s="1002"/>
      <c r="F25" s="1002"/>
      <c r="G25" s="1003"/>
    </row>
    <row r="26" spans="1:7">
      <c r="A26" s="1001"/>
      <c r="B26" s="1002"/>
      <c r="C26" s="1002"/>
      <c r="D26" s="1002"/>
      <c r="E26" s="1002"/>
      <c r="F26" s="1002"/>
      <c r="G26" s="1003"/>
    </row>
    <row r="27" spans="1:7">
      <c r="A27" s="1001"/>
      <c r="B27" s="1002"/>
      <c r="C27" s="1002"/>
      <c r="D27" s="1002"/>
      <c r="E27" s="1002"/>
      <c r="F27" s="1002"/>
      <c r="G27" s="1003"/>
    </row>
    <row r="28" spans="1:7">
      <c r="A28" s="1001"/>
      <c r="B28" s="1002"/>
      <c r="C28" s="1002"/>
      <c r="D28" s="1002"/>
      <c r="E28" s="1002"/>
      <c r="F28" s="1002"/>
      <c r="G28" s="1003"/>
    </row>
    <row r="29" spans="1:7">
      <c r="A29" s="1001"/>
      <c r="B29" s="1002"/>
      <c r="C29" s="1002"/>
      <c r="D29" s="1002"/>
      <c r="E29" s="1002"/>
      <c r="F29" s="1002"/>
      <c r="G29" s="1003"/>
    </row>
    <row r="30" spans="1:7">
      <c r="A30" s="1001"/>
      <c r="B30" s="1002"/>
      <c r="C30" s="1002"/>
      <c r="D30" s="1002"/>
      <c r="E30" s="1002"/>
      <c r="F30" s="1002"/>
      <c r="G30" s="1003"/>
    </row>
    <row r="31" spans="1:7">
      <c r="A31" s="1001"/>
      <c r="B31" s="1002"/>
      <c r="C31" s="1002"/>
      <c r="D31" s="1002"/>
      <c r="E31" s="1002"/>
      <c r="F31" s="1002"/>
      <c r="G31" s="1003"/>
    </row>
    <row r="32" spans="1:7">
      <c r="A32" s="1001"/>
      <c r="B32" s="1002"/>
      <c r="C32" s="1002"/>
      <c r="D32" s="1002"/>
      <c r="E32" s="1002"/>
      <c r="F32" s="1002"/>
      <c r="G32" s="1003"/>
    </row>
    <row r="33" spans="1:7">
      <c r="A33" s="1001"/>
      <c r="B33" s="1002"/>
      <c r="C33" s="1002"/>
      <c r="D33" s="1002"/>
      <c r="E33" s="1002"/>
      <c r="F33" s="1002"/>
      <c r="G33" s="1003"/>
    </row>
    <row r="34" spans="1:7">
      <c r="A34" s="1001"/>
      <c r="B34" s="1002"/>
      <c r="C34" s="1002"/>
      <c r="D34" s="1002"/>
      <c r="E34" s="1002"/>
      <c r="F34" s="1002"/>
      <c r="G34" s="1003"/>
    </row>
    <row r="35" spans="1:7" ht="19.5" thickBot="1">
      <c r="A35" s="1004"/>
      <c r="B35" s="1005"/>
      <c r="C35" s="1005"/>
      <c r="D35" s="1005"/>
      <c r="E35" s="1005"/>
      <c r="F35" s="1005"/>
      <c r="G35" s="1006"/>
    </row>
    <row r="36" spans="1:7" ht="21">
      <c r="A36" s="987" t="s">
        <v>861</v>
      </c>
      <c r="B36" s="987"/>
      <c r="C36" s="987"/>
      <c r="D36" s="987"/>
      <c r="E36" s="987"/>
      <c r="F36" s="987"/>
      <c r="G36" s="987"/>
    </row>
  </sheetData>
  <mergeCells count="22">
    <mergeCell ref="G12:G19"/>
    <mergeCell ref="C14:E14"/>
    <mergeCell ref="C17:E17"/>
    <mergeCell ref="C18:E18"/>
    <mergeCell ref="C15:E15"/>
    <mergeCell ref="D16:E16"/>
    <mergeCell ref="A36:G36"/>
    <mergeCell ref="A22:G35"/>
    <mergeCell ref="A1:G1"/>
    <mergeCell ref="C3:E3"/>
    <mergeCell ref="A4:A11"/>
    <mergeCell ref="B4:B11"/>
    <mergeCell ref="F4:F11"/>
    <mergeCell ref="G4:G11"/>
    <mergeCell ref="C6:E6"/>
    <mergeCell ref="C7:E7"/>
    <mergeCell ref="C10:E10"/>
    <mergeCell ref="A12:A19"/>
    <mergeCell ref="B12:B19"/>
    <mergeCell ref="F12:F19"/>
    <mergeCell ref="D8:E8"/>
    <mergeCell ref="C9:E9"/>
  </mergeCells>
  <pageMargins left="0.78740157480314965" right="0.59055118110236227" top="0.78740157480314965" bottom="0.59055118110236227" header="0.31496062992125984" footer="0.31496062992125984"/>
  <pageSetup paperSize="9" scale="90" firstPageNumber="46" orientation="portrait" r:id="rId1"/>
  <headerFooter>
    <oddFooter>&amp;C 61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11658" r:id="rId4" name="Check Box 10">
              <controlPr defaultSize="0" autoFill="0" autoLine="0" autoPict="0">
                <anchor moveWithCells="1">
                  <from>
                    <xdr:col>2</xdr:col>
                    <xdr:colOff>47625</xdr:colOff>
                    <xdr:row>3</xdr:row>
                    <xdr:rowOff>0</xdr:rowOff>
                  </from>
                  <to>
                    <xdr:col>2</xdr:col>
                    <xdr:colOff>361950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659" r:id="rId5" name="Check Box 11">
              <controlPr defaultSize="0" autoFill="0" autoLine="0" autoPict="0">
                <anchor moveWithCells="1">
                  <from>
                    <xdr:col>2</xdr:col>
                    <xdr:colOff>47625</xdr:colOff>
                    <xdr:row>4</xdr:row>
                    <xdr:rowOff>0</xdr:rowOff>
                  </from>
                  <to>
                    <xdr:col>2</xdr:col>
                    <xdr:colOff>361950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660" r:id="rId6" name="Check Box 12">
              <controlPr defaultSize="0" autoFill="0" autoLine="0" autoPict="0">
                <anchor moveWithCells="1">
                  <from>
                    <xdr:col>2</xdr:col>
                    <xdr:colOff>47625</xdr:colOff>
                    <xdr:row>7</xdr:row>
                    <xdr:rowOff>0</xdr:rowOff>
                  </from>
                  <to>
                    <xdr:col>2</xdr:col>
                    <xdr:colOff>361950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661" r:id="rId7" name="Check Box 13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0</xdr:rowOff>
                  </from>
                  <to>
                    <xdr:col>2</xdr:col>
                    <xdr:colOff>361950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662" r:id="rId8" name="Check Box 14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0</xdr:rowOff>
                  </from>
                  <to>
                    <xdr:col>2</xdr:col>
                    <xdr:colOff>361950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663" r:id="rId9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15</xdr:row>
                    <xdr:rowOff>0</xdr:rowOff>
                  </from>
                  <to>
                    <xdr:col>2</xdr:col>
                    <xdr:colOff>361950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K24"/>
  <sheetViews>
    <sheetView showGridLines="0" view="pageBreakPreview" zoomScaleNormal="100" zoomScaleSheetLayoutView="100" workbookViewId="0">
      <selection activeCell="B6" sqref="B6"/>
    </sheetView>
  </sheetViews>
  <sheetFormatPr defaultRowHeight="21"/>
  <cols>
    <col min="1" max="1" width="4" style="41" customWidth="1"/>
    <col min="2" max="2" width="9.75" style="41" customWidth="1"/>
    <col min="3" max="3" width="36.75" style="41" customWidth="1"/>
    <col min="4" max="4" width="11.875" style="41" customWidth="1"/>
    <col min="5" max="5" width="15.25" style="41" customWidth="1"/>
    <col min="6" max="6" width="13" style="41" customWidth="1"/>
    <col min="7" max="7" width="12.125" style="41" customWidth="1"/>
    <col min="8" max="8" width="12.625" style="41" customWidth="1"/>
    <col min="9" max="9" width="11.75" style="41" customWidth="1"/>
    <col min="10" max="10" width="12.25" style="41" customWidth="1"/>
    <col min="11" max="11" width="12.75" style="41" customWidth="1"/>
    <col min="12" max="16384" width="9" style="41"/>
  </cols>
  <sheetData>
    <row r="1" spans="1:11">
      <c r="A1" s="94" t="s">
        <v>908</v>
      </c>
    </row>
    <row r="2" spans="1:11">
      <c r="A2" s="94" t="s">
        <v>909</v>
      </c>
      <c r="B2" s="94"/>
      <c r="J2" s="362"/>
    </row>
    <row r="3" spans="1:11">
      <c r="B3" s="41" t="s">
        <v>787</v>
      </c>
    </row>
    <row r="4" spans="1:11" ht="12.75" customHeight="1"/>
    <row r="5" spans="1:11">
      <c r="B5" s="653" t="s">
        <v>910</v>
      </c>
      <c r="C5" s="653"/>
      <c r="D5" s="653"/>
      <c r="E5" s="653"/>
      <c r="F5" s="653"/>
      <c r="G5" s="653"/>
      <c r="H5" s="653"/>
      <c r="I5" s="653"/>
      <c r="J5" s="653"/>
      <c r="K5" s="653"/>
    </row>
    <row r="6" spans="1:11" ht="10.5" customHeight="1"/>
    <row r="7" spans="1:11">
      <c r="B7" s="700" t="s">
        <v>55</v>
      </c>
      <c r="C7" s="700" t="s">
        <v>336</v>
      </c>
      <c r="D7" s="703" t="s">
        <v>337</v>
      </c>
      <c r="E7" s="704" t="s">
        <v>40</v>
      </c>
      <c r="F7" s="705"/>
      <c r="G7" s="699" t="s">
        <v>338</v>
      </c>
      <c r="H7" s="699"/>
      <c r="I7" s="699"/>
      <c r="J7" s="699"/>
      <c r="K7" s="699"/>
    </row>
    <row r="8" spans="1:11">
      <c r="B8" s="701"/>
      <c r="C8" s="701"/>
      <c r="D8" s="701"/>
      <c r="E8" s="706"/>
      <c r="F8" s="707"/>
      <c r="G8" s="699" t="s">
        <v>339</v>
      </c>
      <c r="H8" s="699"/>
      <c r="I8" s="699"/>
      <c r="J8" s="708" t="s">
        <v>342</v>
      </c>
      <c r="K8" s="703" t="s">
        <v>734</v>
      </c>
    </row>
    <row r="9" spans="1:11" ht="43.5" customHeight="1">
      <c r="B9" s="702"/>
      <c r="C9" s="702"/>
      <c r="D9" s="702"/>
      <c r="E9" s="569" t="s">
        <v>41</v>
      </c>
      <c r="F9" s="569" t="s">
        <v>42</v>
      </c>
      <c r="G9" s="569" t="s">
        <v>340</v>
      </c>
      <c r="H9" s="570" t="s">
        <v>341</v>
      </c>
      <c r="I9" s="569" t="s">
        <v>101</v>
      </c>
      <c r="J9" s="699"/>
      <c r="K9" s="702"/>
    </row>
    <row r="10" spans="1:11">
      <c r="B10" s="300">
        <v>1</v>
      </c>
      <c r="C10" s="364"/>
      <c r="D10" s="300"/>
      <c r="E10" s="262"/>
      <c r="F10" s="262"/>
      <c r="G10" s="529"/>
      <c r="H10" s="529"/>
      <c r="I10" s="529">
        <f>G10+H10</f>
        <v>0</v>
      </c>
      <c r="J10" s="529"/>
      <c r="K10" s="529">
        <f>I10+J10</f>
        <v>0</v>
      </c>
    </row>
    <row r="11" spans="1:11">
      <c r="B11" s="300">
        <v>2</v>
      </c>
      <c r="C11" s="364"/>
      <c r="D11" s="300"/>
      <c r="E11" s="262"/>
      <c r="F11" s="262"/>
      <c r="G11" s="529"/>
      <c r="H11" s="529"/>
      <c r="I11" s="529">
        <f>G11+H11</f>
        <v>0</v>
      </c>
      <c r="J11" s="529"/>
      <c r="K11" s="529">
        <f>I11+J11</f>
        <v>0</v>
      </c>
    </row>
    <row r="12" spans="1:11">
      <c r="B12" s="300">
        <v>3</v>
      </c>
      <c r="C12" s="364"/>
      <c r="D12" s="488"/>
      <c r="E12" s="365"/>
      <c r="F12" s="262"/>
      <c r="G12" s="529"/>
      <c r="H12" s="529"/>
      <c r="I12" s="529">
        <f>G12+H12</f>
        <v>0</v>
      </c>
      <c r="J12" s="529"/>
      <c r="K12" s="529">
        <f>I12+J12</f>
        <v>0</v>
      </c>
    </row>
    <row r="13" spans="1:11">
      <c r="B13" s="300">
        <v>4</v>
      </c>
      <c r="C13" s="364"/>
      <c r="D13" s="488"/>
      <c r="E13" s="365"/>
      <c r="F13" s="262"/>
      <c r="G13" s="529"/>
      <c r="H13" s="529"/>
      <c r="I13" s="529">
        <f>G13+H13</f>
        <v>0</v>
      </c>
      <c r="J13" s="529"/>
      <c r="K13" s="529">
        <f>I13+J13</f>
        <v>0</v>
      </c>
    </row>
    <row r="14" spans="1:11">
      <c r="B14" s="300">
        <v>5</v>
      </c>
      <c r="C14" s="364"/>
      <c r="D14" s="488"/>
      <c r="E14" s="365"/>
      <c r="F14" s="262"/>
      <c r="G14" s="529"/>
      <c r="H14" s="529"/>
      <c r="I14" s="529">
        <f>G14+H14</f>
        <v>0</v>
      </c>
      <c r="J14" s="529"/>
      <c r="K14" s="529">
        <f>I14+J14</f>
        <v>0</v>
      </c>
    </row>
    <row r="15" spans="1:11" s="94" customFormat="1">
      <c r="B15" s="696" t="s">
        <v>101</v>
      </c>
      <c r="C15" s="697"/>
      <c r="D15" s="697"/>
      <c r="E15" s="697"/>
      <c r="F15" s="698"/>
      <c r="G15" s="530">
        <f>SUM(G10:G14)</f>
        <v>0</v>
      </c>
      <c r="H15" s="530">
        <f>SUM(H10:H14)</f>
        <v>0</v>
      </c>
      <c r="I15" s="530">
        <f>SUM(I10:I14)</f>
        <v>0</v>
      </c>
      <c r="J15" s="530">
        <f>SUM(J10:J14)</f>
        <v>0</v>
      </c>
      <c r="K15" s="530">
        <f>SUM(K10:K14)</f>
        <v>0</v>
      </c>
    </row>
    <row r="17" spans="2:11" ht="12.75" customHeight="1"/>
    <row r="18" spans="2:11">
      <c r="B18" s="564" t="s">
        <v>520</v>
      </c>
      <c r="C18" s="565" t="s">
        <v>519</v>
      </c>
      <c r="D18" s="565"/>
      <c r="E18" s="565"/>
      <c r="F18" s="565"/>
      <c r="G18" s="538"/>
      <c r="H18" s="538"/>
      <c r="I18" s="538"/>
      <c r="J18" s="538"/>
      <c r="K18" s="541"/>
    </row>
    <row r="19" spans="2:11">
      <c r="B19" s="566"/>
      <c r="C19" s="511" t="s">
        <v>841</v>
      </c>
      <c r="D19" s="511"/>
      <c r="E19" s="511"/>
      <c r="F19" s="511"/>
      <c r="G19" s="539"/>
      <c r="H19" s="539"/>
      <c r="I19" s="539"/>
      <c r="J19" s="539"/>
      <c r="K19" s="542"/>
    </row>
    <row r="20" spans="2:11">
      <c r="B20" s="566"/>
      <c r="C20" s="511" t="s">
        <v>842</v>
      </c>
      <c r="D20" s="511"/>
      <c r="E20" s="511"/>
      <c r="F20" s="511"/>
      <c r="G20" s="539"/>
      <c r="H20" s="539"/>
      <c r="I20" s="539"/>
      <c r="J20" s="539"/>
      <c r="K20" s="542"/>
    </row>
    <row r="21" spans="2:11">
      <c r="B21" s="566"/>
      <c r="C21" s="511" t="s">
        <v>843</v>
      </c>
      <c r="D21" s="511"/>
      <c r="E21" s="511"/>
      <c r="F21" s="511"/>
      <c r="G21" s="539"/>
      <c r="H21" s="539"/>
      <c r="I21" s="539"/>
      <c r="J21" s="539"/>
      <c r="K21" s="542"/>
    </row>
    <row r="22" spans="2:11">
      <c r="B22" s="566"/>
      <c r="C22" s="511" t="s">
        <v>844</v>
      </c>
      <c r="D22" s="511"/>
      <c r="E22" s="511"/>
      <c r="F22" s="511"/>
      <c r="G22" s="539"/>
      <c r="H22" s="539"/>
      <c r="I22" s="539"/>
      <c r="J22" s="539"/>
      <c r="K22" s="542"/>
    </row>
    <row r="23" spans="2:11">
      <c r="B23" s="566"/>
      <c r="C23" s="511" t="s">
        <v>845</v>
      </c>
      <c r="D23" s="511"/>
      <c r="E23" s="511"/>
      <c r="F23" s="511"/>
      <c r="G23" s="539"/>
      <c r="H23" s="539"/>
      <c r="I23" s="539"/>
      <c r="J23" s="539"/>
      <c r="K23" s="542"/>
    </row>
    <row r="24" spans="2:11">
      <c r="B24" s="567"/>
      <c r="C24" s="568" t="s">
        <v>840</v>
      </c>
      <c r="D24" s="568"/>
      <c r="E24" s="568"/>
      <c r="F24" s="568"/>
      <c r="G24" s="540"/>
      <c r="H24" s="540"/>
      <c r="I24" s="540"/>
      <c r="J24" s="540"/>
      <c r="K24" s="543"/>
    </row>
  </sheetData>
  <mergeCells count="10">
    <mergeCell ref="B15:F15"/>
    <mergeCell ref="B5:K5"/>
    <mergeCell ref="B7:B9"/>
    <mergeCell ref="C7:C9"/>
    <mergeCell ref="D7:D9"/>
    <mergeCell ref="E7:F8"/>
    <mergeCell ref="G7:K7"/>
    <mergeCell ref="G8:I8"/>
    <mergeCell ref="J8:J9"/>
    <mergeCell ref="K8:K9"/>
  </mergeCells>
  <pageMargins left="0.78740157480314965" right="0.59055118110236227" top="0.78740157480314965" bottom="0.59055118110236227" header="0.31496062992125984" footer="0.31496062992125984"/>
  <pageSetup paperSize="9" scale="81" firstPageNumber="3" orientation="landscape" r:id="rId1"/>
  <headerFooter>
    <oddFooter>&amp;C62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7"/>
  <dimension ref="A1:H21"/>
  <sheetViews>
    <sheetView showGridLines="0" view="pageBreakPreview" zoomScaleNormal="100" zoomScaleSheetLayoutView="100" zoomScalePageLayoutView="90" workbookViewId="0">
      <selection activeCell="B4" sqref="B4"/>
    </sheetView>
  </sheetViews>
  <sheetFormatPr defaultRowHeight="18.75"/>
  <cols>
    <col min="1" max="1" width="5.875" style="130" customWidth="1"/>
    <col min="2" max="2" width="11.375" style="130" customWidth="1"/>
    <col min="3" max="3" width="17" style="130" customWidth="1"/>
    <col min="4" max="4" width="19.625" style="130" customWidth="1"/>
    <col min="5" max="5" width="24.75" style="130" customWidth="1"/>
    <col min="6" max="6" width="25.875" style="130" customWidth="1"/>
    <col min="7" max="7" width="17.125" style="130" customWidth="1"/>
    <col min="8" max="8" width="17.25" style="130" customWidth="1"/>
    <col min="9" max="16384" width="9" style="130"/>
  </cols>
  <sheetData>
    <row r="1" spans="1:8" s="41" customFormat="1" ht="21">
      <c r="A1" s="40"/>
      <c r="B1" s="653" t="s">
        <v>788</v>
      </c>
      <c r="C1" s="653"/>
      <c r="D1" s="653"/>
    </row>
    <row r="2" spans="1:8" s="41" customFormat="1" ht="7.5" customHeight="1"/>
    <row r="3" spans="1:8" s="41" customFormat="1" ht="21">
      <c r="B3" s="653" t="s">
        <v>907</v>
      </c>
      <c r="C3" s="653"/>
      <c r="D3" s="653"/>
      <c r="E3" s="653"/>
      <c r="F3" s="653"/>
      <c r="G3" s="653"/>
      <c r="H3" s="653"/>
    </row>
    <row r="4" spans="1:8" ht="7.5" customHeight="1">
      <c r="H4" s="366"/>
    </row>
    <row r="5" spans="1:8">
      <c r="B5" s="712" t="s">
        <v>53</v>
      </c>
      <c r="C5" s="715" t="s">
        <v>345</v>
      </c>
      <c r="D5" s="716"/>
      <c r="E5" s="717"/>
      <c r="F5" s="367" t="s">
        <v>347</v>
      </c>
      <c r="G5" s="715" t="s">
        <v>347</v>
      </c>
      <c r="H5" s="717"/>
    </row>
    <row r="6" spans="1:8">
      <c r="B6" s="713"/>
      <c r="C6" s="718" t="s">
        <v>346</v>
      </c>
      <c r="D6" s="719"/>
      <c r="E6" s="720"/>
      <c r="F6" s="368" t="s">
        <v>348</v>
      </c>
      <c r="G6" s="718" t="s">
        <v>349</v>
      </c>
      <c r="H6" s="720"/>
    </row>
    <row r="7" spans="1:8">
      <c r="B7" s="713"/>
      <c r="C7" s="367" t="s">
        <v>350</v>
      </c>
      <c r="D7" s="367" t="s">
        <v>352</v>
      </c>
      <c r="E7" s="367" t="s">
        <v>101</v>
      </c>
      <c r="F7" s="367" t="s">
        <v>353</v>
      </c>
      <c r="G7" s="367" t="s">
        <v>355</v>
      </c>
      <c r="H7" s="367" t="s">
        <v>357</v>
      </c>
    </row>
    <row r="8" spans="1:8">
      <c r="B8" s="714"/>
      <c r="C8" s="368" t="s">
        <v>351</v>
      </c>
      <c r="D8" s="368" t="s">
        <v>351</v>
      </c>
      <c r="E8" s="368" t="s">
        <v>351</v>
      </c>
      <c r="F8" s="368" t="s">
        <v>354</v>
      </c>
      <c r="G8" s="368" t="s">
        <v>356</v>
      </c>
      <c r="H8" s="368" t="s">
        <v>358</v>
      </c>
    </row>
    <row r="9" spans="1:8">
      <c r="B9" s="369" t="s">
        <v>60</v>
      </c>
      <c r="C9" s="527">
        <f>'6.3.1 ข้อมูลการใช้อาคาร_67'!G15</f>
        <v>0</v>
      </c>
      <c r="D9" s="527">
        <f>'6.3.1 ข้อมูลการใช้อาคาร_67'!H15</f>
        <v>0</v>
      </c>
      <c r="E9" s="527">
        <f>C9+D9</f>
        <v>0</v>
      </c>
      <c r="F9" s="370"/>
      <c r="G9" s="370"/>
      <c r="H9" s="370"/>
    </row>
    <row r="10" spans="1:8">
      <c r="B10" s="369" t="s">
        <v>61</v>
      </c>
      <c r="C10" s="527">
        <f>C9</f>
        <v>0</v>
      </c>
      <c r="D10" s="527">
        <f>D9</f>
        <v>0</v>
      </c>
      <c r="E10" s="527">
        <f t="shared" ref="E10:E20" si="0">C10+D10</f>
        <v>0</v>
      </c>
      <c r="F10" s="370"/>
      <c r="G10" s="370"/>
      <c r="H10" s="370"/>
    </row>
    <row r="11" spans="1:8">
      <c r="B11" s="369" t="s">
        <v>62</v>
      </c>
      <c r="C11" s="527">
        <f t="shared" ref="C11:C20" si="1">C10</f>
        <v>0</v>
      </c>
      <c r="D11" s="527">
        <f t="shared" ref="D11:D20" si="2">D10</f>
        <v>0</v>
      </c>
      <c r="E11" s="527">
        <f t="shared" si="0"/>
        <v>0</v>
      </c>
      <c r="F11" s="370"/>
      <c r="G11" s="370"/>
      <c r="H11" s="370"/>
    </row>
    <row r="12" spans="1:8">
      <c r="B12" s="369" t="s">
        <v>63</v>
      </c>
      <c r="C12" s="527">
        <f t="shared" si="1"/>
        <v>0</v>
      </c>
      <c r="D12" s="527">
        <f t="shared" si="2"/>
        <v>0</v>
      </c>
      <c r="E12" s="527">
        <f t="shared" si="0"/>
        <v>0</v>
      </c>
      <c r="F12" s="370"/>
      <c r="G12" s="370"/>
      <c r="H12" s="370"/>
    </row>
    <row r="13" spans="1:8">
      <c r="B13" s="369" t="s">
        <v>64</v>
      </c>
      <c r="C13" s="527">
        <f t="shared" si="1"/>
        <v>0</v>
      </c>
      <c r="D13" s="527">
        <f t="shared" si="2"/>
        <v>0</v>
      </c>
      <c r="E13" s="527">
        <f t="shared" si="0"/>
        <v>0</v>
      </c>
      <c r="F13" s="370"/>
      <c r="G13" s="370"/>
      <c r="H13" s="370"/>
    </row>
    <row r="14" spans="1:8">
      <c r="B14" s="369" t="s">
        <v>65</v>
      </c>
      <c r="C14" s="527">
        <f t="shared" si="1"/>
        <v>0</v>
      </c>
      <c r="D14" s="527">
        <f t="shared" si="2"/>
        <v>0</v>
      </c>
      <c r="E14" s="527">
        <f t="shared" si="0"/>
        <v>0</v>
      </c>
      <c r="F14" s="370"/>
      <c r="G14" s="370"/>
      <c r="H14" s="370"/>
    </row>
    <row r="15" spans="1:8">
      <c r="B15" s="369" t="s">
        <v>66</v>
      </c>
      <c r="C15" s="527">
        <f t="shared" si="1"/>
        <v>0</v>
      </c>
      <c r="D15" s="527">
        <f t="shared" si="2"/>
        <v>0</v>
      </c>
      <c r="E15" s="527">
        <f t="shared" si="0"/>
        <v>0</v>
      </c>
      <c r="F15" s="370"/>
      <c r="G15" s="370"/>
      <c r="H15" s="370"/>
    </row>
    <row r="16" spans="1:8">
      <c r="B16" s="369" t="s">
        <v>67</v>
      </c>
      <c r="C16" s="527">
        <f t="shared" si="1"/>
        <v>0</v>
      </c>
      <c r="D16" s="527">
        <f t="shared" si="2"/>
        <v>0</v>
      </c>
      <c r="E16" s="527">
        <f t="shared" si="0"/>
        <v>0</v>
      </c>
      <c r="F16" s="370"/>
      <c r="G16" s="370"/>
      <c r="H16" s="370"/>
    </row>
    <row r="17" spans="2:8">
      <c r="B17" s="369" t="s">
        <v>68</v>
      </c>
      <c r="C17" s="527">
        <f t="shared" si="1"/>
        <v>0</v>
      </c>
      <c r="D17" s="527">
        <f t="shared" si="2"/>
        <v>0</v>
      </c>
      <c r="E17" s="527">
        <f t="shared" si="0"/>
        <v>0</v>
      </c>
      <c r="F17" s="370"/>
      <c r="G17" s="370"/>
      <c r="H17" s="370"/>
    </row>
    <row r="18" spans="2:8">
      <c r="B18" s="369" t="s">
        <v>69</v>
      </c>
      <c r="C18" s="527">
        <f t="shared" si="1"/>
        <v>0</v>
      </c>
      <c r="D18" s="527">
        <f t="shared" si="2"/>
        <v>0</v>
      </c>
      <c r="E18" s="527">
        <f t="shared" si="0"/>
        <v>0</v>
      </c>
      <c r="F18" s="370"/>
      <c r="G18" s="370"/>
      <c r="H18" s="370"/>
    </row>
    <row r="19" spans="2:8">
      <c r="B19" s="197" t="s">
        <v>70</v>
      </c>
      <c r="C19" s="527">
        <f t="shared" si="1"/>
        <v>0</v>
      </c>
      <c r="D19" s="527">
        <f t="shared" si="2"/>
        <v>0</v>
      </c>
      <c r="E19" s="527">
        <f t="shared" si="0"/>
        <v>0</v>
      </c>
      <c r="F19" s="370"/>
      <c r="G19" s="196"/>
      <c r="H19" s="370"/>
    </row>
    <row r="20" spans="2:8">
      <c r="B20" s="197" t="s">
        <v>71</v>
      </c>
      <c r="C20" s="527">
        <f t="shared" si="1"/>
        <v>0</v>
      </c>
      <c r="D20" s="527">
        <f t="shared" si="2"/>
        <v>0</v>
      </c>
      <c r="E20" s="527">
        <f t="shared" si="0"/>
        <v>0</v>
      </c>
      <c r="F20" s="370"/>
      <c r="G20" s="371"/>
      <c r="H20" s="370"/>
    </row>
    <row r="21" spans="2:8">
      <c r="B21" s="709" t="s">
        <v>101</v>
      </c>
      <c r="C21" s="710"/>
      <c r="D21" s="710"/>
      <c r="E21" s="711"/>
      <c r="F21" s="528">
        <f>SUM(F9:F20)</f>
        <v>0</v>
      </c>
      <c r="G21" s="528">
        <f>SUM(G9:G20)</f>
        <v>0</v>
      </c>
      <c r="H21" s="528">
        <f>SUM(H9:H20)</f>
        <v>0</v>
      </c>
    </row>
  </sheetData>
  <mergeCells count="8">
    <mergeCell ref="B1:D1"/>
    <mergeCell ref="B21:E21"/>
    <mergeCell ref="C6:E6"/>
    <mergeCell ref="G5:H5"/>
    <mergeCell ref="G6:H6"/>
    <mergeCell ref="B3:H3"/>
    <mergeCell ref="C5:E5"/>
    <mergeCell ref="B5:B8"/>
  </mergeCells>
  <phoneticPr fontId="3" type="noConversion"/>
  <pageMargins left="0.59055118110236227" right="0.78740157480314965" top="0.78740157480314965" bottom="0.59055118110236227" header="0.31496062992125984" footer="0.31496062992125984"/>
  <pageSetup paperSize="9" scale="88" firstPageNumber="4" fitToWidth="2" orientation="landscape" r:id="rId1"/>
  <headerFooter>
    <oddFooter>&amp;C
63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0" tint="-0.249977111117893"/>
  </sheetPr>
  <dimension ref="A1:O48"/>
  <sheetViews>
    <sheetView showGridLines="0" view="pageBreakPreview" zoomScaleNormal="100" zoomScaleSheetLayoutView="100" workbookViewId="0">
      <selection activeCell="B3" sqref="B3"/>
    </sheetView>
  </sheetViews>
  <sheetFormatPr defaultRowHeight="18.75"/>
  <cols>
    <col min="1" max="1" width="6.25" style="130" customWidth="1"/>
    <col min="2" max="4" width="9.625" style="130" customWidth="1"/>
    <col min="5" max="5" width="11.875" style="130" customWidth="1"/>
    <col min="6" max="6" width="13.375" style="130" customWidth="1"/>
    <col min="7" max="7" width="14.375" style="130" customWidth="1"/>
    <col min="8" max="8" width="13.25" style="130" customWidth="1"/>
    <col min="9" max="9" width="16.25" style="130" customWidth="1"/>
    <col min="10" max="10" width="15.25" style="130" customWidth="1"/>
    <col min="11" max="11" width="12.625" style="130" customWidth="1"/>
    <col min="12" max="12" width="14.625" style="130" customWidth="1"/>
    <col min="13" max="16384" width="9" style="130"/>
  </cols>
  <sheetData>
    <row r="1" spans="1:15" ht="21">
      <c r="B1" s="94" t="s">
        <v>905</v>
      </c>
      <c r="C1" s="41"/>
    </row>
    <row r="2" spans="1:15" ht="21">
      <c r="A2" s="653" t="s">
        <v>906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</row>
    <row r="3" spans="1:15">
      <c r="B3" s="198" t="s">
        <v>295</v>
      </c>
      <c r="C3" s="585">
        <f>หม้อแปลงปัจจุบัน!D5</f>
        <v>0</v>
      </c>
      <c r="E3" s="198" t="s">
        <v>293</v>
      </c>
      <c r="F3" s="740">
        <f>หม้อแปลงปัจจุบัน!B5</f>
        <v>0</v>
      </c>
      <c r="G3" s="740"/>
      <c r="H3" s="366"/>
      <c r="I3" s="198" t="s">
        <v>294</v>
      </c>
      <c r="J3" s="740">
        <f>หม้อแปลงปัจจุบัน!C5</f>
        <v>0</v>
      </c>
      <c r="K3" s="740"/>
      <c r="L3" s="740"/>
    </row>
    <row r="4" spans="1:15" ht="10.5" customHeight="1"/>
    <row r="5" spans="1:15" ht="19.5" customHeight="1">
      <c r="A5" s="738" t="s">
        <v>53</v>
      </c>
      <c r="B5" s="739" t="s">
        <v>102</v>
      </c>
      <c r="C5" s="739"/>
      <c r="D5" s="739"/>
      <c r="E5" s="739"/>
      <c r="F5" s="739" t="s">
        <v>109</v>
      </c>
      <c r="G5" s="739"/>
      <c r="H5" s="741" t="s">
        <v>823</v>
      </c>
      <c r="I5" s="738" t="s">
        <v>360</v>
      </c>
      <c r="J5" s="738" t="s">
        <v>361</v>
      </c>
      <c r="K5" s="744" t="s">
        <v>846</v>
      </c>
      <c r="L5" s="738" t="s">
        <v>112</v>
      </c>
    </row>
    <row r="6" spans="1:15" ht="19.5" customHeight="1">
      <c r="A6" s="738"/>
      <c r="B6" s="346" t="s">
        <v>103</v>
      </c>
      <c r="C6" s="346" t="s">
        <v>105</v>
      </c>
      <c r="D6" s="346" t="s">
        <v>106</v>
      </c>
      <c r="E6" s="346" t="s">
        <v>107</v>
      </c>
      <c r="F6" s="346" t="s">
        <v>110</v>
      </c>
      <c r="G6" s="346" t="s">
        <v>107</v>
      </c>
      <c r="H6" s="742"/>
      <c r="I6" s="738"/>
      <c r="J6" s="738"/>
      <c r="K6" s="745"/>
      <c r="L6" s="738"/>
    </row>
    <row r="7" spans="1:15" ht="19.5" customHeight="1">
      <c r="A7" s="738"/>
      <c r="B7" s="347" t="s">
        <v>104</v>
      </c>
      <c r="C7" s="347" t="s">
        <v>104</v>
      </c>
      <c r="D7" s="347" t="s">
        <v>104</v>
      </c>
      <c r="E7" s="347" t="s">
        <v>108</v>
      </c>
      <c r="F7" s="347" t="s">
        <v>111</v>
      </c>
      <c r="G7" s="347" t="s">
        <v>108</v>
      </c>
      <c r="H7" s="743"/>
      <c r="I7" s="738"/>
      <c r="J7" s="738"/>
      <c r="K7" s="746"/>
      <c r="L7" s="738"/>
      <c r="M7" s="289" t="s">
        <v>292</v>
      </c>
    </row>
    <row r="8" spans="1:15" ht="21.75" customHeight="1">
      <c r="A8" s="300" t="s">
        <v>60</v>
      </c>
      <c r="B8" s="261"/>
      <c r="C8" s="592"/>
      <c r="D8" s="592"/>
      <c r="E8" s="581"/>
      <c r="F8" s="581"/>
      <c r="G8" s="582"/>
      <c r="H8" s="261"/>
      <c r="I8" s="261"/>
      <c r="J8" s="482" t="e">
        <f>+F8*100/(MAX(B8:D8)*24*M8)</f>
        <v>#DIV/0!</v>
      </c>
      <c r="K8" s="579" t="e">
        <f>MAX(B8:D8)/(SQRT((MAX(B8:D8)^2+(H8)^2)))</f>
        <v>#DIV/0!</v>
      </c>
      <c r="L8" s="482" t="e">
        <f>+I8/F8</f>
        <v>#DIV/0!</v>
      </c>
      <c r="M8" s="130">
        <v>31</v>
      </c>
      <c r="O8" s="386">
        <f>E8+G8</f>
        <v>0</v>
      </c>
    </row>
    <row r="9" spans="1:15" ht="21.75" customHeight="1">
      <c r="A9" s="300" t="s">
        <v>61</v>
      </c>
      <c r="B9" s="261"/>
      <c r="C9" s="592"/>
      <c r="D9" s="592"/>
      <c r="E9" s="581"/>
      <c r="F9" s="581"/>
      <c r="G9" s="582"/>
      <c r="H9" s="261"/>
      <c r="I9" s="261"/>
      <c r="J9" s="482" t="e">
        <f t="shared" ref="J9:J19" si="0">+F9*100/(MAX(B9:D9)*24*M9)</f>
        <v>#DIV/0!</v>
      </c>
      <c r="K9" s="579" t="e">
        <f>MAX(B9:D9)/(SQRT((MAX(B9:D9)^2+(H9)^2)))</f>
        <v>#DIV/0!</v>
      </c>
      <c r="L9" s="482" t="e">
        <f t="shared" ref="L9:L19" si="1">+I9/F9</f>
        <v>#DIV/0!</v>
      </c>
      <c r="M9" s="130">
        <v>28</v>
      </c>
    </row>
    <row r="10" spans="1:15" ht="21.75" customHeight="1">
      <c r="A10" s="300" t="s">
        <v>62</v>
      </c>
      <c r="B10" s="261"/>
      <c r="C10" s="592"/>
      <c r="D10" s="592"/>
      <c r="E10" s="581"/>
      <c r="F10" s="581"/>
      <c r="G10" s="582"/>
      <c r="H10" s="261"/>
      <c r="I10" s="261"/>
      <c r="J10" s="482" t="e">
        <f t="shared" si="0"/>
        <v>#DIV/0!</v>
      </c>
      <c r="K10" s="579" t="e">
        <f t="shared" ref="K10:K19" si="2">MAX(B10:D10)/(SQRT((MAX(B10:D10)^2+(H10)^2)))</f>
        <v>#DIV/0!</v>
      </c>
      <c r="L10" s="482" t="e">
        <f t="shared" si="1"/>
        <v>#DIV/0!</v>
      </c>
      <c r="M10" s="130">
        <v>31</v>
      </c>
    </row>
    <row r="11" spans="1:15" ht="21.75" customHeight="1">
      <c r="A11" s="300" t="s">
        <v>63</v>
      </c>
      <c r="B11" s="261"/>
      <c r="C11" s="592"/>
      <c r="D11" s="592"/>
      <c r="E11" s="581"/>
      <c r="F11" s="581"/>
      <c r="G11" s="582"/>
      <c r="H11" s="261"/>
      <c r="I11" s="261"/>
      <c r="J11" s="482" t="e">
        <f t="shared" si="0"/>
        <v>#DIV/0!</v>
      </c>
      <c r="K11" s="579" t="e">
        <f t="shared" si="2"/>
        <v>#DIV/0!</v>
      </c>
      <c r="L11" s="482" t="e">
        <f t="shared" si="1"/>
        <v>#DIV/0!</v>
      </c>
      <c r="M11" s="130">
        <v>30</v>
      </c>
    </row>
    <row r="12" spans="1:15" ht="21.75" customHeight="1">
      <c r="A12" s="300" t="s">
        <v>64</v>
      </c>
      <c r="B12" s="261"/>
      <c r="C12" s="592"/>
      <c r="D12" s="592"/>
      <c r="E12" s="581"/>
      <c r="F12" s="581"/>
      <c r="G12" s="582"/>
      <c r="H12" s="261"/>
      <c r="I12" s="261"/>
      <c r="J12" s="482" t="e">
        <f t="shared" si="0"/>
        <v>#DIV/0!</v>
      </c>
      <c r="K12" s="579" t="e">
        <f t="shared" si="2"/>
        <v>#DIV/0!</v>
      </c>
      <c r="L12" s="482" t="e">
        <f t="shared" si="1"/>
        <v>#DIV/0!</v>
      </c>
      <c r="M12" s="130">
        <v>31</v>
      </c>
    </row>
    <row r="13" spans="1:15" ht="21.75" customHeight="1">
      <c r="A13" s="300" t="s">
        <v>65</v>
      </c>
      <c r="B13" s="261"/>
      <c r="C13" s="592"/>
      <c r="D13" s="592"/>
      <c r="E13" s="581"/>
      <c r="F13" s="581"/>
      <c r="G13" s="582"/>
      <c r="H13" s="261"/>
      <c r="I13" s="261"/>
      <c r="J13" s="482" t="e">
        <f t="shared" si="0"/>
        <v>#DIV/0!</v>
      </c>
      <c r="K13" s="579" t="e">
        <f t="shared" si="2"/>
        <v>#DIV/0!</v>
      </c>
      <c r="L13" s="482" t="e">
        <f t="shared" si="1"/>
        <v>#DIV/0!</v>
      </c>
      <c r="M13" s="130">
        <v>30</v>
      </c>
    </row>
    <row r="14" spans="1:15" ht="21.75" customHeight="1">
      <c r="A14" s="300" t="s">
        <v>66</v>
      </c>
      <c r="B14" s="261"/>
      <c r="C14" s="592"/>
      <c r="D14" s="592"/>
      <c r="E14" s="581"/>
      <c r="F14" s="581"/>
      <c r="G14" s="582"/>
      <c r="H14" s="261"/>
      <c r="I14" s="261"/>
      <c r="J14" s="482" t="e">
        <f t="shared" si="0"/>
        <v>#DIV/0!</v>
      </c>
      <c r="K14" s="579" t="e">
        <f t="shared" si="2"/>
        <v>#DIV/0!</v>
      </c>
      <c r="L14" s="482" t="e">
        <f t="shared" si="1"/>
        <v>#DIV/0!</v>
      </c>
      <c r="M14" s="130">
        <v>31</v>
      </c>
    </row>
    <row r="15" spans="1:15" ht="21.75" customHeight="1">
      <c r="A15" s="300" t="s">
        <v>67</v>
      </c>
      <c r="B15" s="261"/>
      <c r="C15" s="592"/>
      <c r="D15" s="592"/>
      <c r="E15" s="581"/>
      <c r="F15" s="581"/>
      <c r="G15" s="582"/>
      <c r="H15" s="261"/>
      <c r="I15" s="261"/>
      <c r="J15" s="482" t="e">
        <f t="shared" si="0"/>
        <v>#DIV/0!</v>
      </c>
      <c r="K15" s="579" t="e">
        <f t="shared" si="2"/>
        <v>#DIV/0!</v>
      </c>
      <c r="L15" s="482" t="e">
        <f t="shared" si="1"/>
        <v>#DIV/0!</v>
      </c>
      <c r="M15" s="130">
        <v>31</v>
      </c>
    </row>
    <row r="16" spans="1:15" ht="21.75" customHeight="1">
      <c r="A16" s="300" t="s">
        <v>68</v>
      </c>
      <c r="B16" s="261"/>
      <c r="C16" s="592"/>
      <c r="D16" s="592"/>
      <c r="E16" s="581"/>
      <c r="F16" s="581"/>
      <c r="G16" s="582"/>
      <c r="H16" s="261"/>
      <c r="I16" s="261"/>
      <c r="J16" s="482" t="e">
        <f t="shared" si="0"/>
        <v>#DIV/0!</v>
      </c>
      <c r="K16" s="579" t="e">
        <f t="shared" si="2"/>
        <v>#DIV/0!</v>
      </c>
      <c r="L16" s="482" t="e">
        <f t="shared" si="1"/>
        <v>#DIV/0!</v>
      </c>
      <c r="M16" s="130">
        <v>30</v>
      </c>
    </row>
    <row r="17" spans="1:13" ht="21.75" customHeight="1">
      <c r="A17" s="300" t="s">
        <v>69</v>
      </c>
      <c r="B17" s="261"/>
      <c r="C17" s="592"/>
      <c r="D17" s="592"/>
      <c r="E17" s="581"/>
      <c r="F17" s="581"/>
      <c r="G17" s="582"/>
      <c r="H17" s="261"/>
      <c r="I17" s="261"/>
      <c r="J17" s="482" t="e">
        <f>+F17*100/(MAX(B17:D17)*24*M17)</f>
        <v>#DIV/0!</v>
      </c>
      <c r="K17" s="579" t="e">
        <f t="shared" si="2"/>
        <v>#DIV/0!</v>
      </c>
      <c r="L17" s="482" t="e">
        <f>+I17/F17</f>
        <v>#DIV/0!</v>
      </c>
      <c r="M17" s="130">
        <v>31</v>
      </c>
    </row>
    <row r="18" spans="1:13" ht="21.75" customHeight="1">
      <c r="A18" s="300" t="s">
        <v>70</v>
      </c>
      <c r="B18" s="261"/>
      <c r="C18" s="592"/>
      <c r="D18" s="592"/>
      <c r="E18" s="581"/>
      <c r="F18" s="581"/>
      <c r="G18" s="582"/>
      <c r="H18" s="261"/>
      <c r="I18" s="261"/>
      <c r="J18" s="482" t="e">
        <f t="shared" si="0"/>
        <v>#DIV/0!</v>
      </c>
      <c r="K18" s="579" t="e">
        <f t="shared" si="2"/>
        <v>#DIV/0!</v>
      </c>
      <c r="L18" s="482" t="e">
        <f t="shared" si="1"/>
        <v>#DIV/0!</v>
      </c>
      <c r="M18" s="130">
        <v>30</v>
      </c>
    </row>
    <row r="19" spans="1:13" ht="21.75" customHeight="1">
      <c r="A19" s="300" t="s">
        <v>71</v>
      </c>
      <c r="B19" s="580"/>
      <c r="C19" s="593"/>
      <c r="D19" s="593"/>
      <c r="E19" s="581"/>
      <c r="F19" s="581"/>
      <c r="G19" s="582"/>
      <c r="H19" s="261"/>
      <c r="I19" s="261"/>
      <c r="J19" s="482" t="e">
        <f t="shared" si="0"/>
        <v>#DIV/0!</v>
      </c>
      <c r="K19" s="579" t="e">
        <f t="shared" si="2"/>
        <v>#DIV/0!</v>
      </c>
      <c r="L19" s="482" t="e">
        <f t="shared" si="1"/>
        <v>#DIV/0!</v>
      </c>
      <c r="M19" s="130">
        <v>31</v>
      </c>
    </row>
    <row r="20" spans="1:13" ht="21.75" customHeight="1">
      <c r="A20" s="747" t="s">
        <v>101</v>
      </c>
      <c r="B20" s="747"/>
      <c r="C20" s="747"/>
      <c r="D20" s="747"/>
      <c r="E20" s="482">
        <f>SUM(E8:E19)</f>
        <v>0</v>
      </c>
      <c r="F20" s="482">
        <f>SUM(F8:F19)</f>
        <v>0</v>
      </c>
      <c r="G20" s="482">
        <f>SUM(G8:G19)</f>
        <v>0</v>
      </c>
      <c r="H20" s="482">
        <f>SUM(H8:H19)</f>
        <v>0</v>
      </c>
      <c r="I20" s="482">
        <f>SUM(I8:I19)</f>
        <v>0</v>
      </c>
      <c r="J20" s="263"/>
      <c r="K20" s="263"/>
      <c r="L20" s="263"/>
    </row>
    <row r="21" spans="1:13" ht="21.75" customHeight="1">
      <c r="A21" s="747" t="s">
        <v>113</v>
      </c>
      <c r="B21" s="747"/>
      <c r="C21" s="747"/>
      <c r="D21" s="747"/>
      <c r="E21" s="589" t="e">
        <f t="shared" ref="E21:L21" si="3">AVERAGE(E8:E19)</f>
        <v>#DIV/0!</v>
      </c>
      <c r="F21" s="589" t="e">
        <f t="shared" si="3"/>
        <v>#DIV/0!</v>
      </c>
      <c r="G21" s="589" t="e">
        <f t="shared" si="3"/>
        <v>#DIV/0!</v>
      </c>
      <c r="H21" s="589" t="e">
        <f t="shared" si="3"/>
        <v>#DIV/0!</v>
      </c>
      <c r="I21" s="589" t="e">
        <f t="shared" si="3"/>
        <v>#DIV/0!</v>
      </c>
      <c r="J21" s="482" t="e">
        <f t="shared" si="3"/>
        <v>#DIV/0!</v>
      </c>
      <c r="K21" s="579" t="e">
        <f>AVERAGE(K8:K19)</f>
        <v>#DIV/0!</v>
      </c>
      <c r="L21" s="482" t="e">
        <f t="shared" si="3"/>
        <v>#DIV/0!</v>
      </c>
    </row>
    <row r="22" spans="1:13" s="266" customFormat="1" ht="15">
      <c r="A22" s="266" t="s">
        <v>114</v>
      </c>
      <c r="B22" s="266" t="s">
        <v>115</v>
      </c>
    </row>
    <row r="23" spans="1:13" s="266" customFormat="1" ht="15">
      <c r="B23" s="266" t="s">
        <v>116</v>
      </c>
    </row>
    <row r="24" spans="1:13" s="266" customFormat="1" ht="15">
      <c r="B24" s="266" t="s">
        <v>117</v>
      </c>
    </row>
    <row r="25" spans="1:13" s="266" customFormat="1" ht="15">
      <c r="B25" s="266" t="s">
        <v>362</v>
      </c>
    </row>
    <row r="26" spans="1:13" s="221" customFormat="1" ht="15.75">
      <c r="A26" s="237"/>
      <c r="B26" s="266" t="s">
        <v>3</v>
      </c>
    </row>
    <row r="27" spans="1:13" s="221" customFormat="1" ht="18" customHeight="1">
      <c r="C27" s="266" t="s">
        <v>4</v>
      </c>
      <c r="F27" s="326"/>
      <c r="G27" s="326"/>
      <c r="H27" s="326"/>
      <c r="I27" s="326"/>
      <c r="J27" s="326"/>
      <c r="K27" s="326"/>
    </row>
    <row r="28" spans="1:13">
      <c r="B28" s="130" t="s">
        <v>847</v>
      </c>
    </row>
    <row r="29" spans="1:13" ht="21.75">
      <c r="D29" s="130" t="s">
        <v>852</v>
      </c>
    </row>
    <row r="35" spans="7:8">
      <c r="G35" s="387"/>
      <c r="H35" s="387"/>
    </row>
    <row r="36" spans="7:8">
      <c r="G36" s="387"/>
      <c r="H36" s="387"/>
    </row>
    <row r="37" spans="7:8">
      <c r="G37" s="387"/>
      <c r="H37" s="387"/>
    </row>
    <row r="38" spans="7:8">
      <c r="G38" s="387"/>
      <c r="H38" s="387"/>
    </row>
    <row r="39" spans="7:8">
      <c r="G39" s="387"/>
      <c r="H39" s="387"/>
    </row>
    <row r="40" spans="7:8">
      <c r="G40" s="387"/>
      <c r="H40" s="387"/>
    </row>
    <row r="41" spans="7:8">
      <c r="G41" s="387"/>
      <c r="H41" s="387"/>
    </row>
    <row r="42" spans="7:8">
      <c r="G42" s="387"/>
      <c r="H42" s="387"/>
    </row>
    <row r="43" spans="7:8">
      <c r="G43" s="387"/>
      <c r="H43" s="387"/>
    </row>
    <row r="44" spans="7:8">
      <c r="G44" s="387"/>
      <c r="H44" s="387"/>
    </row>
    <row r="45" spans="7:8">
      <c r="G45" s="387"/>
      <c r="H45" s="387"/>
    </row>
    <row r="46" spans="7:8">
      <c r="G46" s="387"/>
      <c r="H46" s="387"/>
    </row>
    <row r="47" spans="7:8">
      <c r="G47" s="387"/>
      <c r="H47" s="387"/>
    </row>
    <row r="48" spans="7:8">
      <c r="G48" s="387"/>
      <c r="H48" s="387"/>
    </row>
  </sheetData>
  <mergeCells count="13">
    <mergeCell ref="A20:D20"/>
    <mergeCell ref="A21:D21"/>
    <mergeCell ref="H5:H7"/>
    <mergeCell ref="K5:K7"/>
    <mergeCell ref="A2:L2"/>
    <mergeCell ref="A5:A7"/>
    <mergeCell ref="B5:E5"/>
    <mergeCell ref="F5:G5"/>
    <mergeCell ref="I5:I7"/>
    <mergeCell ref="J5:J7"/>
    <mergeCell ref="L5:L7"/>
    <mergeCell ref="F3:G3"/>
    <mergeCell ref="J3:L3"/>
  </mergeCells>
  <pageMargins left="0.78740157480314965" right="0.78740157480314965" top="0.78740157480314965" bottom="0.39370078740157483" header="0.31496062992125984" footer="0.31496062992125984"/>
  <pageSetup paperSize="9" scale="80" firstPageNumber="12" orientation="landscape" r:id="rId1"/>
  <headerFooter>
    <oddFooter>&amp;C64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0" tint="-0.249977111117893"/>
  </sheetPr>
  <dimension ref="A1:AH52"/>
  <sheetViews>
    <sheetView showGridLines="0" view="pageBreakPreview" zoomScaleNormal="100" zoomScaleSheetLayoutView="100" workbookViewId="0">
      <selection activeCell="A7" sqref="A7"/>
    </sheetView>
  </sheetViews>
  <sheetFormatPr defaultRowHeight="18.75"/>
  <cols>
    <col min="1" max="1" width="9.375" style="130" customWidth="1"/>
    <col min="2" max="2" width="8" style="130" customWidth="1"/>
    <col min="3" max="14" width="7.75" style="130" customWidth="1"/>
    <col min="15" max="15" width="8.375" style="130" customWidth="1"/>
    <col min="16" max="16" width="9.125" style="130" customWidth="1"/>
    <col min="17" max="17" width="11.375" style="130" customWidth="1"/>
    <col min="18" max="19" width="9.125" style="366" customWidth="1"/>
    <col min="20" max="16384" width="9" style="130"/>
  </cols>
  <sheetData>
    <row r="1" spans="1:34" s="41" customFormat="1" ht="21">
      <c r="A1" s="94" t="s">
        <v>902</v>
      </c>
      <c r="R1" s="40"/>
      <c r="S1" s="40"/>
    </row>
    <row r="2" spans="1:34" s="41" customFormat="1" ht="21">
      <c r="A2" s="653" t="s">
        <v>903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40"/>
      <c r="S2" s="40"/>
    </row>
    <row r="3" spans="1:34" ht="10.5" customHeight="1"/>
    <row r="4" spans="1:34">
      <c r="A4" s="230" t="s">
        <v>118</v>
      </c>
      <c r="B4" s="230" t="s">
        <v>120</v>
      </c>
      <c r="C4" s="748" t="s">
        <v>122</v>
      </c>
      <c r="D4" s="748"/>
      <c r="E4" s="748"/>
      <c r="F4" s="748"/>
      <c r="G4" s="748"/>
      <c r="H4" s="748"/>
      <c r="I4" s="748"/>
      <c r="J4" s="748"/>
      <c r="K4" s="748"/>
      <c r="L4" s="748"/>
      <c r="M4" s="748"/>
      <c r="N4" s="748"/>
      <c r="O4" s="748"/>
      <c r="P4" s="199" t="s">
        <v>124</v>
      </c>
      <c r="Q4" s="199" t="s">
        <v>125</v>
      </c>
      <c r="R4" s="366" t="s">
        <v>320</v>
      </c>
      <c r="S4" s="366" t="s">
        <v>320</v>
      </c>
      <c r="V4" s="748" t="s">
        <v>122</v>
      </c>
      <c r="W4" s="748"/>
      <c r="X4" s="748"/>
      <c r="Y4" s="748"/>
      <c r="Z4" s="748"/>
      <c r="AA4" s="748"/>
      <c r="AB4" s="748"/>
      <c r="AC4" s="748"/>
      <c r="AD4" s="748"/>
      <c r="AE4" s="748"/>
      <c r="AF4" s="748"/>
      <c r="AG4" s="748"/>
      <c r="AH4" s="748"/>
    </row>
    <row r="5" spans="1:34">
      <c r="A5" s="388" t="s">
        <v>119</v>
      </c>
      <c r="B5" s="388" t="s">
        <v>121</v>
      </c>
      <c r="C5" s="200" t="s">
        <v>60</v>
      </c>
      <c r="D5" s="200" t="s">
        <v>61</v>
      </c>
      <c r="E5" s="200" t="s">
        <v>62</v>
      </c>
      <c r="F5" s="200" t="s">
        <v>63</v>
      </c>
      <c r="G5" s="200" t="s">
        <v>64</v>
      </c>
      <c r="H5" s="200" t="s">
        <v>65</v>
      </c>
      <c r="I5" s="200" t="s">
        <v>66</v>
      </c>
      <c r="J5" s="200" t="s">
        <v>67</v>
      </c>
      <c r="K5" s="200" t="s">
        <v>68</v>
      </c>
      <c r="L5" s="200" t="s">
        <v>69</v>
      </c>
      <c r="M5" s="200" t="s">
        <v>70</v>
      </c>
      <c r="N5" s="200" t="s">
        <v>71</v>
      </c>
      <c r="O5" s="200" t="s">
        <v>101</v>
      </c>
      <c r="P5" s="201" t="s">
        <v>123</v>
      </c>
      <c r="Q5" s="201" t="s">
        <v>126</v>
      </c>
      <c r="R5" s="366" t="s">
        <v>321</v>
      </c>
      <c r="S5" s="366" t="s">
        <v>322</v>
      </c>
      <c r="V5" s="230" t="s">
        <v>60</v>
      </c>
      <c r="W5" s="230" t="s">
        <v>61</v>
      </c>
      <c r="X5" s="230" t="s">
        <v>62</v>
      </c>
      <c r="Y5" s="230" t="s">
        <v>63</v>
      </c>
      <c r="Z5" s="230" t="s">
        <v>64</v>
      </c>
      <c r="AA5" s="230" t="s">
        <v>65</v>
      </c>
      <c r="AB5" s="230" t="s">
        <v>66</v>
      </c>
      <c r="AC5" s="230" t="s">
        <v>67</v>
      </c>
      <c r="AD5" s="230" t="s">
        <v>68</v>
      </c>
      <c r="AE5" s="230" t="s">
        <v>69</v>
      </c>
      <c r="AF5" s="230" t="s">
        <v>70</v>
      </c>
      <c r="AG5" s="230" t="s">
        <v>71</v>
      </c>
      <c r="AH5" s="230" t="s">
        <v>101</v>
      </c>
    </row>
    <row r="6" spans="1:34">
      <c r="A6" s="292" t="s">
        <v>127</v>
      </c>
      <c r="B6" s="389" t="s">
        <v>128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531">
        <f>SUM(C6:N6)</f>
        <v>0</v>
      </c>
      <c r="P6" s="271">
        <v>39.770000000000003</v>
      </c>
      <c r="Q6" s="531">
        <f>O6*P6</f>
        <v>0</v>
      </c>
      <c r="R6" s="391" t="e">
        <f>O7/O6</f>
        <v>#DIV/0!</v>
      </c>
      <c r="S6" s="391" t="e">
        <f>O7/Q6</f>
        <v>#DIV/0!</v>
      </c>
      <c r="U6" s="264" t="s">
        <v>904</v>
      </c>
      <c r="V6" s="338">
        <f>(C6*$P$6)+(C8*$P$8)+($C$10*$P$10)+(C12*$P$12)+(C14*$P$14)+(C16*$P$16)</f>
        <v>0</v>
      </c>
      <c r="W6" s="338">
        <f>(D6*$P$6)+(D8*$P$8)+($D$10*$P$10)+(D12*$P$12)+(D14*$P$14)+(D16*$P$16)</f>
        <v>0</v>
      </c>
      <c r="X6" s="338">
        <f>(E6*$P$6)+(E8*$P$8)+($E$10*$P$10)+(E12*$P$12)+(E14*$P$14)+(E16*$P$16)</f>
        <v>0</v>
      </c>
      <c r="Y6" s="338">
        <f>(F6*$P$6)+(F8*$P$8)+($F$10*$P$10)+(F12*$P$12)+(F14*$P$14)+(F16*$P$16)</f>
        <v>0</v>
      </c>
      <c r="Z6" s="338">
        <f>(G6*$P$6)+(G8*$P$8)+($G$10*$P$10)+(G12*$P$12)+(G14*$P$14)+(G16*$P$16)</f>
        <v>0</v>
      </c>
      <c r="AA6" s="338">
        <f>(H6*$P$6)+(H8*$P$8)+($H$10*$P$10)+(H12*$P$12)+(H14*$P$14)+(H16*$P$16)</f>
        <v>0</v>
      </c>
      <c r="AB6" s="338">
        <f>(I6*$P$6)+(I8*$P$8)+($I$10*$P$10)+(I12*$P$12)+(I14*$P$14)+(I16*$P$16)</f>
        <v>0</v>
      </c>
      <c r="AC6" s="338">
        <f>(J6*$P$6)+(J8*$P$8)+($J$10*$P$10)+(J12*$P$12)+(J14*$P$14)+(J16*$P$16)</f>
        <v>0</v>
      </c>
      <c r="AD6" s="338">
        <f>(K6*$P$6)+(K8*$P$8)+($K$10*$P$10)+(K12*$P$12)+(K14*$P$14)+(K16*$P$16)</f>
        <v>0</v>
      </c>
      <c r="AE6" s="338">
        <f>(L6*$P$6)+(L8*$P$8)+($L$10*$P$10)+(L12*$P$12)+(L14*$P$14)+(L16*$P$16)</f>
        <v>0</v>
      </c>
      <c r="AF6" s="338">
        <f>(M6*$P$6)+(M8*$P$8)+($M$10*$P$10)+(M12*$P$12)+(M14*$P$14)+(M16*$P$16)</f>
        <v>0</v>
      </c>
      <c r="AG6" s="338">
        <f>(N6*$P$6)+(N8*$P$8)+($N$10*$P$10)+(N12*$P$12)+(N14*$P$14)+(N16*$P$16)</f>
        <v>0</v>
      </c>
      <c r="AH6" s="338">
        <f>SUM(V6:AG6)</f>
        <v>0</v>
      </c>
    </row>
    <row r="7" spans="1:34">
      <c r="A7" s="392" t="s">
        <v>363</v>
      </c>
      <c r="B7" s="389" t="s">
        <v>129</v>
      </c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531">
        <f t="shared" ref="O7:O22" si="0">SUM(C7:N7)</f>
        <v>0</v>
      </c>
      <c r="P7" s="272"/>
      <c r="Q7" s="272"/>
      <c r="U7" s="478"/>
    </row>
    <row r="8" spans="1:34">
      <c r="A8" s="749" t="s">
        <v>130</v>
      </c>
      <c r="B8" s="389" t="s">
        <v>128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531">
        <f t="shared" si="0"/>
        <v>0</v>
      </c>
      <c r="P8" s="271">
        <v>36.42</v>
      </c>
      <c r="Q8" s="531">
        <f>O8*P8</f>
        <v>0</v>
      </c>
      <c r="R8" s="391" t="e">
        <f>O9/O8</f>
        <v>#DIV/0!</v>
      </c>
      <c r="S8" s="391" t="e">
        <f>O9/Q8</f>
        <v>#DIV/0!</v>
      </c>
    </row>
    <row r="9" spans="1:34">
      <c r="A9" s="749"/>
      <c r="B9" s="389" t="s">
        <v>129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531">
        <f t="shared" si="0"/>
        <v>0</v>
      </c>
      <c r="P9" s="272"/>
      <c r="Q9" s="272"/>
    </row>
    <row r="10" spans="1:34" ht="21" customHeight="1">
      <c r="A10" s="751" t="s">
        <v>131</v>
      </c>
      <c r="B10" s="389" t="s">
        <v>132</v>
      </c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531">
        <f t="shared" si="0"/>
        <v>0</v>
      </c>
      <c r="P10" s="271">
        <v>50.23</v>
      </c>
      <c r="Q10" s="531">
        <f>O10*P10</f>
        <v>0</v>
      </c>
      <c r="R10" s="391" t="e">
        <f>O11/O10</f>
        <v>#DIV/0!</v>
      </c>
      <c r="S10" s="391" t="e">
        <f>O11/Q10</f>
        <v>#DIV/0!</v>
      </c>
    </row>
    <row r="11" spans="1:34" ht="21" customHeight="1">
      <c r="A11" s="751"/>
      <c r="B11" s="389" t="s">
        <v>129</v>
      </c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531">
        <f t="shared" si="0"/>
        <v>0</v>
      </c>
      <c r="P11" s="272"/>
      <c r="Q11" s="272"/>
    </row>
    <row r="12" spans="1:34" ht="21" customHeight="1">
      <c r="A12" s="749" t="s">
        <v>134</v>
      </c>
      <c r="B12" s="389" t="s">
        <v>133</v>
      </c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531">
        <f t="shared" si="0"/>
        <v>0</v>
      </c>
      <c r="P12" s="271">
        <v>1055</v>
      </c>
      <c r="Q12" s="531">
        <f>O12*P12</f>
        <v>0</v>
      </c>
      <c r="R12" s="391" t="e">
        <f>O13/O12</f>
        <v>#DIV/0!</v>
      </c>
      <c r="S12" s="391" t="e">
        <f>O13/Q12</f>
        <v>#DIV/0!</v>
      </c>
    </row>
    <row r="13" spans="1:34" ht="21" customHeight="1">
      <c r="A13" s="749"/>
      <c r="B13" s="389" t="s">
        <v>129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531">
        <f t="shared" si="0"/>
        <v>0</v>
      </c>
      <c r="P13" s="272"/>
      <c r="Q13" s="272"/>
    </row>
    <row r="14" spans="1:34" ht="21" customHeight="1">
      <c r="A14" s="292" t="s">
        <v>135</v>
      </c>
      <c r="B14" s="389" t="s">
        <v>136</v>
      </c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531">
        <f t="shared" si="0"/>
        <v>0</v>
      </c>
      <c r="P14" s="271">
        <v>26370</v>
      </c>
      <c r="Q14" s="531">
        <f>O14*P14</f>
        <v>0</v>
      </c>
      <c r="R14" s="391" t="e">
        <f>O15/O14</f>
        <v>#DIV/0!</v>
      </c>
      <c r="S14" s="391" t="e">
        <f>O15/Q14</f>
        <v>#DIV/0!</v>
      </c>
    </row>
    <row r="15" spans="1:34">
      <c r="A15" s="392" t="s">
        <v>142</v>
      </c>
      <c r="B15" s="389" t="s">
        <v>129</v>
      </c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531">
        <f t="shared" si="0"/>
        <v>0</v>
      </c>
      <c r="P15" s="272"/>
      <c r="Q15" s="272"/>
    </row>
    <row r="16" spans="1:34">
      <c r="A16" s="292" t="s">
        <v>672</v>
      </c>
      <c r="B16" s="389" t="s">
        <v>136</v>
      </c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531">
        <f t="shared" si="0"/>
        <v>0</v>
      </c>
      <c r="P16" s="271"/>
      <c r="Q16" s="531">
        <f>O16*P16</f>
        <v>0</v>
      </c>
      <c r="R16" s="391" t="e">
        <f>O17/O16</f>
        <v>#DIV/0!</v>
      </c>
      <c r="S16" s="391" t="e">
        <f>O17/Q16</f>
        <v>#DIV/0!</v>
      </c>
    </row>
    <row r="17" spans="1:19" ht="19.5">
      <c r="A17" s="393" t="s">
        <v>754</v>
      </c>
      <c r="B17" s="389" t="s">
        <v>129</v>
      </c>
      <c r="C17" s="390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531">
        <f t="shared" si="0"/>
        <v>0</v>
      </c>
      <c r="P17" s="272"/>
      <c r="Q17" s="272"/>
    </row>
    <row r="18" spans="1:19">
      <c r="A18" s="749" t="s">
        <v>73</v>
      </c>
      <c r="B18" s="389" t="s">
        <v>139</v>
      </c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531">
        <f t="shared" si="0"/>
        <v>0</v>
      </c>
      <c r="P18" s="271"/>
      <c r="Q18" s="531">
        <f>O18*P18</f>
        <v>0</v>
      </c>
      <c r="R18" s="391" t="e">
        <f>O19/O18</f>
        <v>#DIV/0!</v>
      </c>
      <c r="S18" s="391" t="e">
        <f>O19/Q18</f>
        <v>#DIV/0!</v>
      </c>
    </row>
    <row r="19" spans="1:19">
      <c r="A19" s="749"/>
      <c r="B19" s="389" t="s">
        <v>129</v>
      </c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531">
        <f t="shared" si="0"/>
        <v>0</v>
      </c>
      <c r="P19" s="394"/>
      <c r="Q19" s="272"/>
    </row>
    <row r="20" spans="1:19">
      <c r="A20" s="748" t="s">
        <v>137</v>
      </c>
      <c r="B20" s="748"/>
      <c r="C20" s="748"/>
      <c r="D20" s="748"/>
      <c r="E20" s="748"/>
      <c r="F20" s="748"/>
      <c r="G20" s="748"/>
      <c r="H20" s="748"/>
      <c r="I20" s="748"/>
      <c r="J20" s="748"/>
      <c r="K20" s="748"/>
      <c r="L20" s="748"/>
      <c r="M20" s="748"/>
      <c r="N20" s="748"/>
      <c r="O20" s="748"/>
      <c r="P20" s="748"/>
      <c r="Q20" s="532">
        <f>Q6+Q8+Q10</f>
        <v>0</v>
      </c>
    </row>
    <row r="21" spans="1:19">
      <c r="A21" s="751" t="s">
        <v>138</v>
      </c>
      <c r="B21" s="389" t="s">
        <v>323</v>
      </c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531">
        <f t="shared" si="0"/>
        <v>0</v>
      </c>
      <c r="P21" s="271"/>
      <c r="Q21" s="531">
        <f>O21*P21</f>
        <v>0</v>
      </c>
      <c r="R21" s="391" t="e">
        <f>O22/O21</f>
        <v>#DIV/0!</v>
      </c>
      <c r="S21" s="391" t="e">
        <f>O22/Q21</f>
        <v>#DIV/0!</v>
      </c>
    </row>
    <row r="22" spans="1:19">
      <c r="A22" s="751"/>
      <c r="B22" s="389" t="s">
        <v>129</v>
      </c>
      <c r="C22" s="390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531">
        <f t="shared" si="0"/>
        <v>0</v>
      </c>
      <c r="P22" s="394"/>
      <c r="Q22" s="272"/>
    </row>
    <row r="23" spans="1:19">
      <c r="A23" s="739" t="s">
        <v>140</v>
      </c>
      <c r="B23" s="739"/>
      <c r="C23" s="739"/>
      <c r="D23" s="739"/>
      <c r="E23" s="739"/>
      <c r="F23" s="739"/>
      <c r="G23" s="739"/>
      <c r="H23" s="739"/>
      <c r="I23" s="739"/>
      <c r="J23" s="739"/>
      <c r="K23" s="739"/>
      <c r="L23" s="739"/>
      <c r="M23" s="739"/>
      <c r="N23" s="739"/>
      <c r="O23" s="739"/>
      <c r="P23" s="739"/>
      <c r="Q23" s="533">
        <v>0</v>
      </c>
    </row>
    <row r="24" spans="1:19">
      <c r="A24" s="739" t="s">
        <v>141</v>
      </c>
      <c r="B24" s="739"/>
      <c r="C24" s="739"/>
      <c r="D24" s="739"/>
      <c r="E24" s="739"/>
      <c r="F24" s="739"/>
      <c r="G24" s="739"/>
      <c r="H24" s="739"/>
      <c r="I24" s="739"/>
      <c r="J24" s="739"/>
      <c r="K24" s="739"/>
      <c r="L24" s="739"/>
      <c r="M24" s="739"/>
      <c r="N24" s="739"/>
      <c r="O24" s="739"/>
      <c r="P24" s="739"/>
      <c r="Q24" s="533">
        <f>Q23+Q20</f>
        <v>0</v>
      </c>
    </row>
    <row r="25" spans="1:19">
      <c r="A25" s="395" t="s">
        <v>544</v>
      </c>
      <c r="B25" s="240" t="s">
        <v>526</v>
      </c>
    </row>
    <row r="26" spans="1:19">
      <c r="A26" s="395"/>
      <c r="B26" s="240"/>
    </row>
    <row r="27" spans="1:19" ht="20.25" customHeight="1">
      <c r="A27" s="202" t="s">
        <v>445</v>
      </c>
      <c r="B27" s="203" t="s">
        <v>446</v>
      </c>
      <c r="C27" s="204"/>
      <c r="D27" s="203" t="s">
        <v>447</v>
      </c>
      <c r="E27" s="205"/>
      <c r="F27" s="205"/>
    </row>
    <row r="28" spans="1:19" ht="20.25" customHeight="1">
      <c r="A28" s="206" t="s">
        <v>448</v>
      </c>
      <c r="B28" s="207" t="s">
        <v>449</v>
      </c>
      <c r="C28" s="204"/>
      <c r="D28" s="208" t="s">
        <v>450</v>
      </c>
      <c r="E28" s="205"/>
      <c r="F28" s="205"/>
    </row>
    <row r="29" spans="1:19" ht="20.25" customHeight="1">
      <c r="A29" s="206" t="s">
        <v>451</v>
      </c>
      <c r="B29" s="207" t="s">
        <v>826</v>
      </c>
      <c r="C29" s="204"/>
      <c r="D29" s="208" t="s">
        <v>452</v>
      </c>
      <c r="E29" s="205"/>
      <c r="F29" s="205"/>
    </row>
    <row r="30" spans="1:19" ht="20.25" customHeight="1">
      <c r="A30" s="206" t="s">
        <v>453</v>
      </c>
      <c r="B30" s="207" t="s">
        <v>827</v>
      </c>
      <c r="C30" s="204"/>
      <c r="D30" s="208" t="s">
        <v>454</v>
      </c>
      <c r="E30" s="205"/>
      <c r="F30" s="205"/>
    </row>
    <row r="31" spans="1:19" ht="20.25" customHeight="1">
      <c r="A31" s="206" t="s">
        <v>455</v>
      </c>
      <c r="B31" s="207" t="s">
        <v>825</v>
      </c>
      <c r="C31" s="204"/>
      <c r="D31" s="208" t="s">
        <v>824</v>
      </c>
      <c r="E31" s="205"/>
      <c r="F31" s="205"/>
    </row>
    <row r="32" spans="1:19" ht="20.25" customHeight="1">
      <c r="A32" s="206" t="s">
        <v>457</v>
      </c>
      <c r="B32" s="207" t="s">
        <v>130</v>
      </c>
      <c r="C32" s="204"/>
      <c r="D32" s="207" t="s">
        <v>456</v>
      </c>
      <c r="E32" s="205"/>
      <c r="F32" s="205"/>
    </row>
    <row r="33" spans="1:6" ht="20.25" customHeight="1">
      <c r="A33" s="206" t="s">
        <v>460</v>
      </c>
      <c r="B33" s="209" t="s">
        <v>458</v>
      </c>
      <c r="C33" s="204"/>
      <c r="D33" s="207" t="s">
        <v>459</v>
      </c>
      <c r="E33" s="205"/>
      <c r="F33" s="205"/>
    </row>
    <row r="34" spans="1:6" ht="20.25" customHeight="1">
      <c r="A34" s="206" t="s">
        <v>463</v>
      </c>
      <c r="B34" s="207" t="s">
        <v>461</v>
      </c>
      <c r="C34" s="204"/>
      <c r="D34" s="207" t="s">
        <v>462</v>
      </c>
      <c r="E34" s="205"/>
      <c r="F34" s="205"/>
    </row>
    <row r="35" spans="1:6" ht="20.25" customHeight="1">
      <c r="A35" s="206" t="s">
        <v>466</v>
      </c>
      <c r="B35" s="210" t="s">
        <v>464</v>
      </c>
      <c r="C35" s="204"/>
      <c r="D35" s="209" t="s">
        <v>465</v>
      </c>
      <c r="E35" s="211"/>
      <c r="F35" s="205"/>
    </row>
    <row r="36" spans="1:6" ht="20.25" customHeight="1">
      <c r="A36" s="206" t="s">
        <v>469</v>
      </c>
      <c r="B36" s="209" t="s">
        <v>467</v>
      </c>
      <c r="C36" s="204"/>
      <c r="D36" s="207" t="s">
        <v>468</v>
      </c>
      <c r="E36" s="211"/>
      <c r="F36" s="205"/>
    </row>
    <row r="37" spans="1:6" ht="20.25" customHeight="1">
      <c r="A37" s="206" t="s">
        <v>472</v>
      </c>
      <c r="B37" s="209" t="s">
        <v>470</v>
      </c>
      <c r="C37" s="204"/>
      <c r="D37" s="212" t="s">
        <v>471</v>
      </c>
      <c r="E37" s="211"/>
      <c r="F37" s="205"/>
    </row>
    <row r="38" spans="1:6" ht="20.25" customHeight="1">
      <c r="A38" s="206" t="s">
        <v>475</v>
      </c>
      <c r="B38" s="209" t="s">
        <v>473</v>
      </c>
      <c r="C38" s="204"/>
      <c r="D38" s="212" t="s">
        <v>474</v>
      </c>
      <c r="E38" s="211"/>
      <c r="F38" s="205"/>
    </row>
    <row r="39" spans="1:6" ht="20.25" customHeight="1">
      <c r="A39" s="206" t="s">
        <v>478</v>
      </c>
      <c r="B39" s="209" t="s">
        <v>476</v>
      </c>
      <c r="C39" s="204"/>
      <c r="D39" s="209" t="s">
        <v>477</v>
      </c>
      <c r="E39" s="211"/>
      <c r="F39" s="205"/>
    </row>
    <row r="40" spans="1:6" ht="20.25" customHeight="1">
      <c r="A40" s="206" t="s">
        <v>481</v>
      </c>
      <c r="B40" s="209" t="s">
        <v>479</v>
      </c>
      <c r="C40" s="204"/>
      <c r="D40" s="209" t="s">
        <v>480</v>
      </c>
      <c r="E40" s="211"/>
      <c r="F40" s="205"/>
    </row>
    <row r="41" spans="1:6" ht="20.25" customHeight="1">
      <c r="A41" s="206" t="s">
        <v>484</v>
      </c>
      <c r="B41" s="207" t="s">
        <v>482</v>
      </c>
      <c r="C41" s="204"/>
      <c r="D41" s="209" t="s">
        <v>483</v>
      </c>
      <c r="E41" s="211"/>
      <c r="F41" s="205"/>
    </row>
    <row r="42" spans="1:6" ht="20.25" customHeight="1">
      <c r="A42" s="206" t="s">
        <v>487</v>
      </c>
      <c r="B42" s="207" t="s">
        <v>485</v>
      </c>
      <c r="C42" s="204"/>
      <c r="D42" s="209" t="s">
        <v>486</v>
      </c>
      <c r="E42" s="211"/>
      <c r="F42" s="205"/>
    </row>
    <row r="43" spans="1:6" ht="20.25" customHeight="1">
      <c r="A43" s="206" t="s">
        <v>490</v>
      </c>
      <c r="B43" s="207" t="s">
        <v>488</v>
      </c>
      <c r="C43" s="204"/>
      <c r="D43" s="209" t="s">
        <v>489</v>
      </c>
      <c r="E43" s="211"/>
      <c r="F43" s="205"/>
    </row>
    <row r="44" spans="1:6" ht="20.25" customHeight="1">
      <c r="A44" s="206" t="s">
        <v>493</v>
      </c>
      <c r="B44" s="209" t="s">
        <v>491</v>
      </c>
      <c r="C44" s="204"/>
      <c r="D44" s="209" t="s">
        <v>492</v>
      </c>
      <c r="E44" s="211"/>
      <c r="F44" s="205"/>
    </row>
    <row r="45" spans="1:6" ht="20.25" customHeight="1">
      <c r="A45" s="206" t="s">
        <v>496</v>
      </c>
      <c r="B45" s="209" t="s">
        <v>494</v>
      </c>
      <c r="C45" s="204"/>
      <c r="D45" s="209" t="s">
        <v>495</v>
      </c>
      <c r="E45" s="211"/>
      <c r="F45" s="205"/>
    </row>
    <row r="46" spans="1:6" ht="20.25" customHeight="1">
      <c r="A46" s="206" t="s">
        <v>499</v>
      </c>
      <c r="B46" s="209" t="s">
        <v>497</v>
      </c>
      <c r="C46" s="204"/>
      <c r="D46" s="209" t="s">
        <v>498</v>
      </c>
      <c r="E46" s="211"/>
      <c r="F46" s="205"/>
    </row>
    <row r="47" spans="1:6" ht="20.25" customHeight="1">
      <c r="A47" s="206" t="s">
        <v>502</v>
      </c>
      <c r="B47" s="207" t="s">
        <v>500</v>
      </c>
      <c r="C47" s="204"/>
      <c r="D47" s="213" t="s">
        <v>501</v>
      </c>
      <c r="E47" s="205"/>
      <c r="F47" s="205"/>
    </row>
    <row r="48" spans="1:6" ht="20.25" customHeight="1">
      <c r="A48" s="206" t="s">
        <v>505</v>
      </c>
      <c r="B48" s="207" t="s">
        <v>503</v>
      </c>
      <c r="C48" s="204"/>
      <c r="D48" s="207" t="s">
        <v>504</v>
      </c>
      <c r="E48" s="205"/>
      <c r="F48" s="205"/>
    </row>
    <row r="49" spans="1:17" ht="20.25" customHeight="1">
      <c r="A49" s="206" t="s">
        <v>508</v>
      </c>
      <c r="B49" s="207" t="s">
        <v>506</v>
      </c>
      <c r="C49" s="204"/>
      <c r="D49" s="207" t="s">
        <v>507</v>
      </c>
      <c r="E49" s="205"/>
      <c r="F49" s="205"/>
    </row>
    <row r="50" spans="1:17" ht="20.25" customHeight="1">
      <c r="A50" s="206" t="s">
        <v>511</v>
      </c>
      <c r="B50" s="209" t="s">
        <v>509</v>
      </c>
      <c r="C50" s="204"/>
      <c r="D50" s="213" t="s">
        <v>510</v>
      </c>
      <c r="E50" s="205"/>
      <c r="F50" s="205"/>
    </row>
    <row r="51" spans="1:17" ht="20.25" customHeight="1">
      <c r="A51" s="206" t="s">
        <v>851</v>
      </c>
      <c r="B51" s="207" t="s">
        <v>512</v>
      </c>
      <c r="C51" s="204"/>
      <c r="D51" s="207" t="s">
        <v>513</v>
      </c>
      <c r="E51" s="205"/>
      <c r="F51" s="205"/>
    </row>
    <row r="52" spans="1:17" ht="20.25" customHeight="1">
      <c r="A52" s="206" t="s">
        <v>143</v>
      </c>
      <c r="B52" s="750" t="s">
        <v>514</v>
      </c>
      <c r="C52" s="750"/>
      <c r="D52" s="750"/>
      <c r="E52" s="750"/>
      <c r="F52" s="750"/>
      <c r="G52" s="750"/>
      <c r="H52" s="750"/>
      <c r="I52" s="750"/>
      <c r="J52" s="750"/>
      <c r="K52" s="750"/>
      <c r="L52" s="750"/>
      <c r="M52" s="750"/>
      <c r="N52" s="750"/>
      <c r="O52" s="750"/>
      <c r="P52" s="750"/>
      <c r="Q52" s="750"/>
    </row>
  </sheetData>
  <mergeCells count="12">
    <mergeCell ref="A21:A22"/>
    <mergeCell ref="A23:P23"/>
    <mergeCell ref="A24:P24"/>
    <mergeCell ref="B52:Q52"/>
    <mergeCell ref="A2:Q2"/>
    <mergeCell ref="C4:O4"/>
    <mergeCell ref="A20:P20"/>
    <mergeCell ref="V4:AH4"/>
    <mergeCell ref="A8:A9"/>
    <mergeCell ref="A10:A11"/>
    <mergeCell ref="A12:A13"/>
    <mergeCell ref="A18:A19"/>
  </mergeCells>
  <pageMargins left="0.39370078740157483" right="0.19685039370078741" top="0.78740157480314965" bottom="0.19685039370078741" header="0.31496062992125984" footer="0.31496062992125984"/>
  <pageSetup paperSize="9" scale="94" firstPageNumber="13" orientation="landscape" r:id="rId1"/>
  <headerFooter>
    <oddFooter>&amp;C65</oddFooter>
  </headerFooter>
  <rowBreaks count="1" manualBreakCount="1">
    <brk id="26" max="16383" man="1"/>
  </rowBreaks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0" tint="-0.249977111117893"/>
  </sheetPr>
  <dimension ref="A1:M31"/>
  <sheetViews>
    <sheetView view="pageBreakPreview" topLeftCell="A15" zoomScaleNormal="100" zoomScaleSheetLayoutView="100" workbookViewId="0">
      <selection activeCell="S24" sqref="S24"/>
    </sheetView>
  </sheetViews>
  <sheetFormatPr defaultRowHeight="21"/>
  <cols>
    <col min="1" max="13" width="6.625" style="426" customWidth="1"/>
    <col min="14" max="14" width="1.5" style="426" customWidth="1"/>
    <col min="15" max="16384" width="9" style="426"/>
  </cols>
  <sheetData>
    <row r="1" spans="1:13">
      <c r="B1" s="450" t="s">
        <v>806</v>
      </c>
    </row>
    <row r="2" spans="1:13" ht="21.75" thickBot="1"/>
    <row r="3" spans="1:13" s="407" customFormat="1">
      <c r="A3" s="441"/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3"/>
    </row>
    <row r="4" spans="1:13" s="407" customFormat="1">
      <c r="A4" s="444"/>
      <c r="M4" s="445"/>
    </row>
    <row r="5" spans="1:13" s="407" customFormat="1">
      <c r="A5" s="444"/>
      <c r="M5" s="445"/>
    </row>
    <row r="6" spans="1:13" s="407" customFormat="1">
      <c r="A6" s="444"/>
      <c r="M6" s="445"/>
    </row>
    <row r="7" spans="1:13" s="407" customFormat="1">
      <c r="A7" s="444"/>
      <c r="M7" s="445"/>
    </row>
    <row r="8" spans="1:13" s="407" customFormat="1">
      <c r="A8" s="1007"/>
      <c r="B8" s="787"/>
      <c r="C8" s="787"/>
      <c r="D8" s="787"/>
      <c r="E8" s="787"/>
      <c r="F8" s="787"/>
      <c r="G8" s="787"/>
      <c r="H8" s="787"/>
      <c r="I8" s="787"/>
      <c r="J8" s="787"/>
      <c r="K8" s="787"/>
      <c r="L8" s="787"/>
      <c r="M8" s="445"/>
    </row>
    <row r="9" spans="1:13" s="407" customFormat="1">
      <c r="A9" s="444"/>
      <c r="M9" s="445"/>
    </row>
    <row r="10" spans="1:13" s="407" customFormat="1">
      <c r="A10" s="444"/>
      <c r="M10" s="445"/>
    </row>
    <row r="11" spans="1:13" s="407" customFormat="1">
      <c r="A11" s="444"/>
      <c r="M11" s="445"/>
    </row>
    <row r="12" spans="1:13" s="407" customFormat="1">
      <c r="A12" s="444"/>
      <c r="M12" s="445"/>
    </row>
    <row r="13" spans="1:13" s="407" customFormat="1">
      <c r="A13" s="444"/>
      <c r="M13" s="445"/>
    </row>
    <row r="14" spans="1:13" s="407" customFormat="1" ht="21.75" thickBot="1">
      <c r="A14" s="446"/>
      <c r="B14" s="447"/>
      <c r="C14" s="447"/>
      <c r="D14" s="447"/>
      <c r="E14" s="447"/>
      <c r="F14" s="447"/>
      <c r="G14" s="447"/>
      <c r="H14" s="447"/>
      <c r="I14" s="447"/>
      <c r="J14" s="447"/>
      <c r="K14" s="447"/>
      <c r="L14" s="447"/>
      <c r="M14" s="448"/>
    </row>
    <row r="15" spans="1:13" s="407" customFormat="1">
      <c r="A15" s="866" t="s">
        <v>900</v>
      </c>
      <c r="B15" s="866"/>
      <c r="C15" s="866"/>
      <c r="D15" s="866"/>
      <c r="E15" s="866"/>
      <c r="F15" s="866"/>
      <c r="G15" s="866"/>
      <c r="H15" s="866"/>
      <c r="I15" s="866"/>
      <c r="J15" s="866"/>
      <c r="K15" s="866"/>
      <c r="L15" s="866"/>
    </row>
    <row r="17" spans="1:13" s="407" customFormat="1" ht="21.75" thickBot="1">
      <c r="B17" s="428"/>
      <c r="C17" s="422"/>
      <c r="D17" s="422"/>
      <c r="E17" s="422"/>
      <c r="F17" s="428"/>
      <c r="G17" s="428"/>
      <c r="H17" s="428"/>
      <c r="I17" s="428"/>
      <c r="J17" s="428"/>
      <c r="K17" s="428"/>
      <c r="L17" s="428"/>
      <c r="M17" s="428"/>
    </row>
    <row r="18" spans="1:13" s="407" customFormat="1">
      <c r="A18" s="441"/>
      <c r="B18" s="442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3"/>
    </row>
    <row r="19" spans="1:13" s="407" customFormat="1">
      <c r="A19" s="444"/>
      <c r="M19" s="445"/>
    </row>
    <row r="20" spans="1:13" s="407" customFormat="1">
      <c r="A20" s="444"/>
      <c r="M20" s="445"/>
    </row>
    <row r="21" spans="1:13" s="407" customFormat="1">
      <c r="A21" s="444"/>
      <c r="M21" s="445"/>
    </row>
    <row r="22" spans="1:13" s="407" customFormat="1">
      <c r="A22" s="444"/>
      <c r="M22" s="445"/>
    </row>
    <row r="23" spans="1:13" s="407" customFormat="1">
      <c r="A23" s="1007"/>
      <c r="B23" s="787"/>
      <c r="C23" s="787"/>
      <c r="D23" s="787"/>
      <c r="E23" s="787"/>
      <c r="F23" s="787"/>
      <c r="G23" s="787"/>
      <c r="H23" s="787"/>
      <c r="I23" s="787"/>
      <c r="J23" s="787"/>
      <c r="K23" s="787"/>
      <c r="L23" s="787"/>
      <c r="M23" s="445"/>
    </row>
    <row r="24" spans="1:13" s="407" customFormat="1">
      <c r="A24" s="444"/>
      <c r="M24" s="445"/>
    </row>
    <row r="25" spans="1:13" s="407" customFormat="1">
      <c r="A25" s="444"/>
      <c r="M25" s="445"/>
    </row>
    <row r="26" spans="1:13" s="407" customFormat="1">
      <c r="A26" s="444"/>
      <c r="M26" s="445"/>
    </row>
    <row r="27" spans="1:13" s="407" customFormat="1">
      <c r="A27" s="444"/>
      <c r="M27" s="445"/>
    </row>
    <row r="28" spans="1:13" s="407" customFormat="1" ht="26.25" customHeight="1">
      <c r="A28" s="444"/>
      <c r="M28" s="445"/>
    </row>
    <row r="29" spans="1:13" s="407" customFormat="1" ht="26.25" customHeight="1" thickBot="1">
      <c r="A29" s="446"/>
      <c r="B29" s="447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8"/>
    </row>
    <row r="30" spans="1:13" s="407" customFormat="1">
      <c r="A30" s="866"/>
      <c r="B30" s="866"/>
      <c r="C30" s="866"/>
      <c r="D30" s="866"/>
      <c r="E30" s="866"/>
      <c r="F30" s="866"/>
      <c r="G30" s="866"/>
      <c r="H30" s="866"/>
      <c r="I30" s="866"/>
      <c r="J30" s="866"/>
      <c r="K30" s="866"/>
      <c r="L30" s="866"/>
    </row>
    <row r="31" spans="1:13" s="407" customFormat="1">
      <c r="A31" s="1008" t="s">
        <v>901</v>
      </c>
      <c r="B31" s="1008"/>
      <c r="C31" s="1008"/>
      <c r="D31" s="1008"/>
      <c r="E31" s="1008"/>
      <c r="F31" s="1008"/>
      <c r="G31" s="1008"/>
      <c r="H31" s="1008"/>
      <c r="I31" s="1008"/>
      <c r="J31" s="1008"/>
      <c r="K31" s="1008"/>
      <c r="L31" s="1008"/>
    </row>
  </sheetData>
  <mergeCells count="5">
    <mergeCell ref="A8:L8"/>
    <mergeCell ref="A15:L15"/>
    <mergeCell ref="A23:L23"/>
    <mergeCell ref="A30:L30"/>
    <mergeCell ref="A31:L31"/>
  </mergeCells>
  <pageMargins left="0.59055118110236227" right="0.31496062992125984" top="0.78740157480314965" bottom="0.59055118110236227" header="0.31496062992125984" footer="0.31496062992125984"/>
  <pageSetup paperSize="9" scale="98" orientation="portrait" r:id="rId1"/>
  <headerFooter>
    <oddFooter>&amp;C66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23"/>
  <sheetViews>
    <sheetView showGridLines="0" view="pageBreakPreview" zoomScaleNormal="100" zoomScaleSheetLayoutView="100" workbookViewId="0">
      <selection activeCell="N9" sqref="N9"/>
    </sheetView>
  </sheetViews>
  <sheetFormatPr defaultRowHeight="18.75"/>
  <cols>
    <col min="1" max="7" width="11.625" style="130" customWidth="1"/>
    <col min="8" max="8" width="15.125" style="130" customWidth="1"/>
    <col min="9" max="10" width="11.625" style="130" customWidth="1"/>
    <col min="11" max="14" width="9" style="396"/>
    <col min="15" max="16384" width="9" style="130"/>
  </cols>
  <sheetData>
    <row r="1" spans="1:14" s="41" customFormat="1" ht="21">
      <c r="A1" s="94" t="s">
        <v>898</v>
      </c>
      <c r="K1" s="291"/>
      <c r="L1" s="291"/>
      <c r="M1" s="291"/>
      <c r="N1" s="291"/>
    </row>
    <row r="2" spans="1:14" s="41" customFormat="1" ht="21">
      <c r="B2" s="653" t="s">
        <v>733</v>
      </c>
      <c r="C2" s="653"/>
      <c r="G2" s="41" t="s">
        <v>386</v>
      </c>
      <c r="H2" s="43" t="s">
        <v>739</v>
      </c>
      <c r="K2" s="291"/>
      <c r="L2" s="291"/>
      <c r="M2" s="291"/>
      <c r="N2" s="291"/>
    </row>
    <row r="3" spans="1:14" ht="12" customHeight="1"/>
    <row r="4" spans="1:14" ht="21">
      <c r="A4" s="653" t="s">
        <v>899</v>
      </c>
      <c r="B4" s="653"/>
      <c r="C4" s="653"/>
      <c r="D4" s="653"/>
      <c r="E4" s="653"/>
      <c r="F4" s="653"/>
      <c r="G4" s="653"/>
      <c r="H4" s="653"/>
      <c r="I4" s="653"/>
      <c r="J4" s="653"/>
    </row>
    <row r="5" spans="1:14" ht="13.5" customHeight="1"/>
    <row r="6" spans="1:14" ht="21.75" customHeight="1">
      <c r="A6" s="738" t="s">
        <v>53</v>
      </c>
      <c r="B6" s="738" t="s">
        <v>146</v>
      </c>
      <c r="C6" s="738" t="s">
        <v>144</v>
      </c>
      <c r="D6" s="738"/>
      <c r="E6" s="738"/>
      <c r="F6" s="738" t="s">
        <v>364</v>
      </c>
      <c r="G6" s="754" t="s">
        <v>365</v>
      </c>
      <c r="H6" s="755"/>
      <c r="I6" s="726" t="s">
        <v>143</v>
      </c>
      <c r="J6" s="728"/>
    </row>
    <row r="7" spans="1:14">
      <c r="A7" s="738"/>
      <c r="B7" s="738"/>
      <c r="C7" s="738"/>
      <c r="D7" s="738"/>
      <c r="E7" s="738"/>
      <c r="F7" s="738"/>
      <c r="G7" s="756"/>
      <c r="H7" s="757"/>
      <c r="I7" s="764"/>
      <c r="J7" s="765"/>
    </row>
    <row r="8" spans="1:14">
      <c r="A8" s="738"/>
      <c r="B8" s="738"/>
      <c r="C8" s="738"/>
      <c r="D8" s="738"/>
      <c r="E8" s="738"/>
      <c r="F8" s="738"/>
      <c r="G8" s="756"/>
      <c r="H8" s="757"/>
      <c r="I8" s="764"/>
      <c r="J8" s="765"/>
    </row>
    <row r="9" spans="1:14">
      <c r="A9" s="738"/>
      <c r="B9" s="738"/>
      <c r="C9" s="138" t="s">
        <v>118</v>
      </c>
      <c r="D9" s="138" t="s">
        <v>110</v>
      </c>
      <c r="E9" s="138" t="s">
        <v>145</v>
      </c>
      <c r="F9" s="738"/>
      <c r="G9" s="758"/>
      <c r="H9" s="759"/>
      <c r="I9" s="729"/>
      <c r="J9" s="731"/>
      <c r="N9" s="396">
        <v>55</v>
      </c>
    </row>
    <row r="10" spans="1:14">
      <c r="A10" s="120" t="s">
        <v>60</v>
      </c>
      <c r="B10" s="397"/>
      <c r="C10" s="273"/>
      <c r="D10" s="398"/>
      <c r="E10" s="273"/>
      <c r="F10" s="197"/>
      <c r="G10" s="752"/>
      <c r="H10" s="753"/>
      <c r="I10" s="752"/>
      <c r="J10" s="753"/>
      <c r="N10" s="396">
        <f>D10*36.42</f>
        <v>0</v>
      </c>
    </row>
    <row r="11" spans="1:14">
      <c r="A11" s="120" t="s">
        <v>61</v>
      </c>
      <c r="B11" s="397"/>
      <c r="C11" s="273"/>
      <c r="D11" s="398"/>
      <c r="E11" s="273"/>
      <c r="F11" s="197"/>
      <c r="G11" s="752"/>
      <c r="H11" s="753"/>
      <c r="I11" s="752"/>
      <c r="J11" s="753"/>
      <c r="N11" s="396">
        <f t="shared" ref="N11:N21" si="0">D11*36.42</f>
        <v>0</v>
      </c>
    </row>
    <row r="12" spans="1:14">
      <c r="A12" s="120" t="s">
        <v>62</v>
      </c>
      <c r="B12" s="397"/>
      <c r="C12" s="273"/>
      <c r="D12" s="398"/>
      <c r="E12" s="273"/>
      <c r="F12" s="197"/>
      <c r="G12" s="752"/>
      <c r="H12" s="753"/>
      <c r="I12" s="752"/>
      <c r="J12" s="753"/>
      <c r="N12" s="396">
        <f t="shared" si="0"/>
        <v>0</v>
      </c>
    </row>
    <row r="13" spans="1:14">
      <c r="A13" s="120" t="s">
        <v>63</v>
      </c>
      <c r="B13" s="397"/>
      <c r="C13" s="273"/>
      <c r="D13" s="398"/>
      <c r="E13" s="273"/>
      <c r="F13" s="197"/>
      <c r="G13" s="752"/>
      <c r="H13" s="753"/>
      <c r="I13" s="752"/>
      <c r="J13" s="753"/>
      <c r="N13" s="396">
        <f t="shared" si="0"/>
        <v>0</v>
      </c>
    </row>
    <row r="14" spans="1:14">
      <c r="A14" s="120" t="s">
        <v>64</v>
      </c>
      <c r="B14" s="397"/>
      <c r="C14" s="273"/>
      <c r="D14" s="398"/>
      <c r="E14" s="273"/>
      <c r="F14" s="197"/>
      <c r="G14" s="752"/>
      <c r="H14" s="753"/>
      <c r="I14" s="752"/>
      <c r="J14" s="753"/>
      <c r="N14" s="396">
        <f t="shared" si="0"/>
        <v>0</v>
      </c>
    </row>
    <row r="15" spans="1:14">
      <c r="A15" s="120" t="s">
        <v>65</v>
      </c>
      <c r="B15" s="397"/>
      <c r="C15" s="273"/>
      <c r="D15" s="398"/>
      <c r="E15" s="273"/>
      <c r="F15" s="197"/>
      <c r="G15" s="752"/>
      <c r="H15" s="753"/>
      <c r="I15" s="752"/>
      <c r="J15" s="753"/>
      <c r="N15" s="396">
        <f t="shared" si="0"/>
        <v>0</v>
      </c>
    </row>
    <row r="16" spans="1:14">
      <c r="A16" s="120" t="s">
        <v>66</v>
      </c>
      <c r="B16" s="397"/>
      <c r="C16" s="273"/>
      <c r="D16" s="398"/>
      <c r="E16" s="273"/>
      <c r="F16" s="197"/>
      <c r="G16" s="752"/>
      <c r="H16" s="753"/>
      <c r="I16" s="752"/>
      <c r="J16" s="753"/>
      <c r="N16" s="396">
        <f t="shared" si="0"/>
        <v>0</v>
      </c>
    </row>
    <row r="17" spans="1:14">
      <c r="A17" s="120" t="s">
        <v>67</v>
      </c>
      <c r="B17" s="397"/>
      <c r="C17" s="273"/>
      <c r="D17" s="398"/>
      <c r="E17" s="273"/>
      <c r="F17" s="197"/>
      <c r="G17" s="752"/>
      <c r="H17" s="753"/>
      <c r="I17" s="752"/>
      <c r="J17" s="753"/>
      <c r="N17" s="396">
        <f t="shared" si="0"/>
        <v>0</v>
      </c>
    </row>
    <row r="18" spans="1:14">
      <c r="A18" s="120" t="s">
        <v>68</v>
      </c>
      <c r="B18" s="397"/>
      <c r="C18" s="273"/>
      <c r="D18" s="398"/>
      <c r="E18" s="273"/>
      <c r="F18" s="197"/>
      <c r="G18" s="752"/>
      <c r="H18" s="753"/>
      <c r="I18" s="752"/>
      <c r="J18" s="753"/>
      <c r="N18" s="396">
        <f t="shared" si="0"/>
        <v>0</v>
      </c>
    </row>
    <row r="19" spans="1:14">
      <c r="A19" s="120" t="s">
        <v>69</v>
      </c>
      <c r="B19" s="397"/>
      <c r="C19" s="273"/>
      <c r="D19" s="398"/>
      <c r="E19" s="273"/>
      <c r="F19" s="197"/>
      <c r="G19" s="752"/>
      <c r="H19" s="753"/>
      <c r="I19" s="752"/>
      <c r="J19" s="753"/>
      <c r="N19" s="396">
        <f t="shared" si="0"/>
        <v>0</v>
      </c>
    </row>
    <row r="20" spans="1:14">
      <c r="A20" s="120" t="s">
        <v>70</v>
      </c>
      <c r="B20" s="397"/>
      <c r="C20" s="273"/>
      <c r="D20" s="398"/>
      <c r="E20" s="273"/>
      <c r="F20" s="197"/>
      <c r="G20" s="752"/>
      <c r="H20" s="753"/>
      <c r="I20" s="752"/>
      <c r="J20" s="753"/>
      <c r="N20" s="396">
        <f t="shared" si="0"/>
        <v>0</v>
      </c>
    </row>
    <row r="21" spans="1:14">
      <c r="A21" s="120" t="s">
        <v>71</v>
      </c>
      <c r="B21" s="397"/>
      <c r="C21" s="273"/>
      <c r="D21" s="398"/>
      <c r="E21" s="273"/>
      <c r="F21" s="197"/>
      <c r="G21" s="752"/>
      <c r="H21" s="753"/>
      <c r="I21" s="752"/>
      <c r="J21" s="753"/>
      <c r="N21" s="396">
        <f t="shared" si="0"/>
        <v>0</v>
      </c>
    </row>
    <row r="22" spans="1:14">
      <c r="A22" s="739" t="s">
        <v>101</v>
      </c>
      <c r="B22" s="739"/>
      <c r="C22" s="739"/>
      <c r="D22" s="273">
        <f>SUM(D10:D21)</f>
        <v>0</v>
      </c>
      <c r="E22" s="273"/>
      <c r="F22" s="273">
        <f>SUM(F10:F21)</f>
        <v>0</v>
      </c>
      <c r="G22" s="762">
        <f>SUM(G10:H21)</f>
        <v>0</v>
      </c>
      <c r="H22" s="763"/>
      <c r="I22" s="760"/>
      <c r="J22" s="761"/>
    </row>
    <row r="23" spans="1:14">
      <c r="A23" s="366"/>
      <c r="B23" s="222"/>
      <c r="C23" s="222"/>
      <c r="D23" s="222"/>
      <c r="E23" s="222"/>
      <c r="F23" s="222"/>
      <c r="G23" s="222"/>
      <c r="H23" s="222"/>
      <c r="I23" s="222"/>
      <c r="J23" s="366"/>
    </row>
  </sheetData>
  <mergeCells count="35">
    <mergeCell ref="B2:C2"/>
    <mergeCell ref="A4:J4"/>
    <mergeCell ref="A6:A9"/>
    <mergeCell ref="B6:B9"/>
    <mergeCell ref="C6:E8"/>
    <mergeCell ref="F6:F9"/>
    <mergeCell ref="G6:H9"/>
    <mergeCell ref="I6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A22:C22"/>
    <mergeCell ref="G22:H22"/>
    <mergeCell ref="I22:J22"/>
    <mergeCell ref="G19:H19"/>
    <mergeCell ref="I19:J19"/>
    <mergeCell ref="G20:H20"/>
    <mergeCell ref="I20:J20"/>
    <mergeCell ref="G21:H21"/>
    <mergeCell ref="I21:J21"/>
  </mergeCells>
  <pageMargins left="0.59055118110236227" right="0.78740157480314965" top="0.78740157480314965" bottom="0.59055118110236227" header="0.31496062992125984" footer="0.31496062992125984"/>
  <pageSetup paperSize="9" firstPageNumber="14" orientation="landscape" r:id="rId1"/>
  <headerFooter>
    <oddFooter>&amp;C67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1265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1</xdr:row>
                    <xdr:rowOff>9525</xdr:rowOff>
                  </from>
                  <to>
                    <xdr:col>1</xdr:col>
                    <xdr:colOff>457200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266" r:id="rId5" name="Check Box 2">
              <controlPr defaultSize="0" autoFill="0" autoLine="0" autoPict="0">
                <anchor moveWithCells="1">
                  <from>
                    <xdr:col>6</xdr:col>
                    <xdr:colOff>561975</xdr:colOff>
                    <xdr:row>1</xdr:row>
                    <xdr:rowOff>9525</xdr:rowOff>
                  </from>
                  <to>
                    <xdr:col>6</xdr:col>
                    <xdr:colOff>876300</xdr:colOff>
                    <xdr:row>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3"/>
  <dimension ref="A1:N38"/>
  <sheetViews>
    <sheetView showGridLines="0" view="pageBreakPreview" zoomScaleNormal="100" zoomScaleSheetLayoutView="100" workbookViewId="0">
      <selection activeCell="N26" sqref="N26"/>
    </sheetView>
  </sheetViews>
  <sheetFormatPr defaultRowHeight="24.75" customHeight="1"/>
  <cols>
    <col min="1" max="1" width="4.375" style="4" customWidth="1"/>
    <col min="2" max="9" width="9" style="4"/>
    <col min="10" max="10" width="5.75" style="4" customWidth="1"/>
    <col min="11" max="16384" width="9" style="4"/>
  </cols>
  <sheetData>
    <row r="1" spans="1:14" s="69" customFormat="1" ht="24.75" customHeight="1">
      <c r="A1" s="69">
        <v>1.3</v>
      </c>
      <c r="B1" s="69" t="s">
        <v>532</v>
      </c>
    </row>
    <row r="2" spans="1:14" s="69" customFormat="1" ht="24.75" customHeight="1">
      <c r="B2" s="640" t="s">
        <v>583</v>
      </c>
      <c r="C2" s="641"/>
      <c r="D2" s="641"/>
      <c r="E2" s="641"/>
      <c r="F2" s="641"/>
      <c r="G2" s="641"/>
      <c r="H2" s="641"/>
      <c r="I2" s="641"/>
    </row>
    <row r="3" spans="1:14" s="69" customFormat="1" ht="24.75" customHeight="1">
      <c r="B3" s="641"/>
      <c r="C3" s="641"/>
      <c r="D3" s="641"/>
      <c r="E3" s="641"/>
      <c r="F3" s="641"/>
      <c r="G3" s="641"/>
      <c r="H3" s="641"/>
      <c r="I3" s="641"/>
    </row>
    <row r="4" spans="1:14" s="7" customFormat="1" ht="24.75" customHeight="1">
      <c r="B4" s="90" t="s">
        <v>399</v>
      </c>
      <c r="C4" s="91" t="s">
        <v>400</v>
      </c>
      <c r="D4" s="91"/>
      <c r="E4" s="91"/>
      <c r="F4" s="92"/>
      <c r="G4" s="79" t="s">
        <v>401</v>
      </c>
      <c r="H4" s="79"/>
      <c r="I4" s="79"/>
      <c r="K4" s="79"/>
      <c r="L4" s="79"/>
      <c r="M4" s="79"/>
      <c r="N4" s="79"/>
    </row>
    <row r="5" spans="1:14" s="7" customFormat="1" ht="24.75" customHeight="1">
      <c r="B5" s="90"/>
      <c r="C5" s="91" t="s">
        <v>402</v>
      </c>
      <c r="D5" s="91"/>
      <c r="E5" s="91"/>
      <c r="F5" s="79"/>
      <c r="G5" s="91" t="s">
        <v>402</v>
      </c>
      <c r="H5" s="79"/>
      <c r="I5" s="79"/>
      <c r="K5" s="79"/>
      <c r="L5" s="79"/>
      <c r="M5" s="79"/>
      <c r="N5" s="79"/>
    </row>
    <row r="6" spans="1:14" s="7" customFormat="1" ht="24.75" customHeight="1">
      <c r="B6" s="79"/>
      <c r="C6" s="91" t="s">
        <v>403</v>
      </c>
      <c r="D6" s="91"/>
      <c r="E6" s="91"/>
      <c r="F6" s="79"/>
      <c r="G6" s="79" t="s">
        <v>404</v>
      </c>
      <c r="H6" s="79"/>
      <c r="I6" s="79"/>
      <c r="K6" s="79"/>
      <c r="L6" s="79"/>
      <c r="M6" s="93"/>
      <c r="N6" s="79"/>
    </row>
    <row r="7" spans="1:14" s="7" customFormat="1" ht="24.75" customHeight="1">
      <c r="B7" s="79"/>
      <c r="C7" s="91" t="s">
        <v>405</v>
      </c>
      <c r="D7" s="91"/>
      <c r="E7" s="91"/>
      <c r="G7" s="91" t="s">
        <v>406</v>
      </c>
      <c r="H7" s="79"/>
      <c r="I7" s="79"/>
      <c r="K7" s="79"/>
      <c r="L7" s="79"/>
      <c r="M7" s="93"/>
      <c r="N7" s="79"/>
    </row>
    <row r="8" spans="1:14" s="7" customFormat="1" ht="24.75" customHeight="1">
      <c r="B8" s="90" t="s">
        <v>407</v>
      </c>
      <c r="C8" s="79" t="s">
        <v>383</v>
      </c>
      <c r="D8" s="79"/>
      <c r="E8" s="79"/>
      <c r="G8" s="79" t="s">
        <v>408</v>
      </c>
      <c r="H8" s="79"/>
      <c r="I8" s="79"/>
      <c r="K8" s="79"/>
      <c r="L8" s="79"/>
      <c r="M8" s="93"/>
      <c r="N8" s="79"/>
    </row>
    <row r="9" spans="1:14" s="7" customFormat="1" ht="24.75" customHeight="1">
      <c r="B9" s="90"/>
      <c r="C9" s="91" t="s">
        <v>409</v>
      </c>
      <c r="D9" s="79"/>
      <c r="E9" s="79"/>
      <c r="G9" s="91" t="s">
        <v>410</v>
      </c>
      <c r="H9" s="79"/>
      <c r="I9" s="79"/>
      <c r="K9" s="79"/>
      <c r="L9" s="79"/>
      <c r="M9" s="93"/>
      <c r="N9" s="79"/>
    </row>
    <row r="10" spans="1:14" s="7" customFormat="1" ht="24.75" customHeight="1">
      <c r="B10" s="90"/>
      <c r="C10" s="91" t="s">
        <v>411</v>
      </c>
      <c r="D10" s="79"/>
      <c r="E10" s="79"/>
      <c r="G10" s="79"/>
      <c r="H10" s="91"/>
      <c r="I10" s="79"/>
      <c r="J10" s="79"/>
      <c r="K10" s="79"/>
      <c r="L10" s="79"/>
      <c r="M10" s="93"/>
      <c r="N10" s="79"/>
    </row>
    <row r="11" spans="1:14" s="7" customFormat="1" ht="24.75" customHeight="1">
      <c r="B11" s="90" t="s">
        <v>407</v>
      </c>
      <c r="C11" s="79" t="s">
        <v>412</v>
      </c>
      <c r="D11" s="79"/>
      <c r="E11" s="79"/>
      <c r="G11" s="79"/>
      <c r="H11" s="642"/>
      <c r="I11" s="642"/>
      <c r="J11" s="642"/>
      <c r="K11" s="79"/>
      <c r="L11" s="79"/>
      <c r="M11" s="93"/>
      <c r="N11" s="79"/>
    </row>
    <row r="12" spans="1:14" s="7" customFormat="1" ht="9" customHeight="1">
      <c r="A12" s="8"/>
      <c r="B12" s="643"/>
      <c r="C12" s="643"/>
      <c r="D12" s="643"/>
      <c r="E12" s="643"/>
      <c r="F12" s="643"/>
      <c r="G12" s="643"/>
      <c r="H12" s="643"/>
      <c r="I12" s="643"/>
      <c r="J12" s="643"/>
      <c r="K12" s="60"/>
      <c r="L12" s="60"/>
      <c r="M12" s="60"/>
      <c r="N12" s="60"/>
    </row>
    <row r="13" spans="1:14" s="94" customFormat="1" ht="24.75" customHeight="1">
      <c r="B13" s="654" t="s">
        <v>674</v>
      </c>
      <c r="C13" s="654"/>
      <c r="D13" s="654"/>
      <c r="E13" s="654"/>
      <c r="F13" s="654"/>
      <c r="G13" s="654"/>
      <c r="H13" s="654"/>
      <c r="I13" s="654"/>
    </row>
    <row r="14" spans="1:14" s="7" customFormat="1" ht="12" customHeight="1"/>
    <row r="15" spans="1:14" s="7" customFormat="1" ht="24.75" customHeight="1">
      <c r="B15" s="644" t="s">
        <v>564</v>
      </c>
      <c r="C15" s="645"/>
      <c r="D15" s="645"/>
      <c r="E15" s="645"/>
      <c r="F15" s="645"/>
      <c r="G15" s="645"/>
      <c r="H15" s="645"/>
      <c r="I15" s="646"/>
    </row>
    <row r="16" spans="1:14" s="7" customFormat="1" ht="24.75" customHeight="1">
      <c r="B16" s="647"/>
      <c r="C16" s="648"/>
      <c r="D16" s="648"/>
      <c r="E16" s="648"/>
      <c r="F16" s="648"/>
      <c r="G16" s="648"/>
      <c r="H16" s="648"/>
      <c r="I16" s="649"/>
    </row>
    <row r="17" spans="1:10" s="7" customFormat="1" ht="24.75" customHeight="1">
      <c r="B17" s="647"/>
      <c r="C17" s="648"/>
      <c r="D17" s="648"/>
      <c r="E17" s="648"/>
      <c r="F17" s="648"/>
      <c r="G17" s="648"/>
      <c r="H17" s="648"/>
      <c r="I17" s="649"/>
    </row>
    <row r="18" spans="1:10" s="7" customFormat="1" ht="24.75" customHeight="1">
      <c r="B18" s="647"/>
      <c r="C18" s="648"/>
      <c r="D18" s="648"/>
      <c r="E18" s="648"/>
      <c r="F18" s="648"/>
      <c r="G18" s="648"/>
      <c r="H18" s="648"/>
      <c r="I18" s="649"/>
    </row>
    <row r="19" spans="1:10" s="7" customFormat="1" ht="24.75" customHeight="1">
      <c r="B19" s="647"/>
      <c r="C19" s="648"/>
      <c r="D19" s="648"/>
      <c r="E19" s="648"/>
      <c r="F19" s="648"/>
      <c r="G19" s="648"/>
      <c r="H19" s="648"/>
      <c r="I19" s="649"/>
    </row>
    <row r="20" spans="1:10" s="7" customFormat="1" ht="24.75" customHeight="1">
      <c r="B20" s="647"/>
      <c r="C20" s="648"/>
      <c r="D20" s="648"/>
      <c r="E20" s="648"/>
      <c r="F20" s="648"/>
      <c r="G20" s="648"/>
      <c r="H20" s="648"/>
      <c r="I20" s="649"/>
    </row>
    <row r="21" spans="1:10" s="7" customFormat="1" ht="24.75" customHeight="1">
      <c r="B21" s="647"/>
      <c r="C21" s="648"/>
      <c r="D21" s="648"/>
      <c r="E21" s="648"/>
      <c r="F21" s="648"/>
      <c r="G21" s="648"/>
      <c r="H21" s="648"/>
      <c r="I21" s="649"/>
    </row>
    <row r="22" spans="1:10" s="7" customFormat="1" ht="24.75" customHeight="1">
      <c r="B22" s="647"/>
      <c r="C22" s="648"/>
      <c r="D22" s="648"/>
      <c r="E22" s="648"/>
      <c r="F22" s="648"/>
      <c r="G22" s="648"/>
      <c r="H22" s="648"/>
      <c r="I22" s="649"/>
    </row>
    <row r="23" spans="1:10" s="7" customFormat="1" ht="24.75" customHeight="1">
      <c r="B23" s="647"/>
      <c r="C23" s="648"/>
      <c r="D23" s="648"/>
      <c r="E23" s="648"/>
      <c r="F23" s="648"/>
      <c r="G23" s="648"/>
      <c r="H23" s="648"/>
      <c r="I23" s="649"/>
    </row>
    <row r="24" spans="1:10" s="7" customFormat="1" ht="24.75" customHeight="1">
      <c r="B24" s="647"/>
      <c r="C24" s="648"/>
      <c r="D24" s="648"/>
      <c r="E24" s="648"/>
      <c r="F24" s="648"/>
      <c r="G24" s="648"/>
      <c r="H24" s="648"/>
      <c r="I24" s="649"/>
    </row>
    <row r="25" spans="1:10" s="7" customFormat="1" ht="24.75" customHeight="1">
      <c r="B25" s="650"/>
      <c r="C25" s="651"/>
      <c r="D25" s="651"/>
      <c r="E25" s="651"/>
      <c r="F25" s="651"/>
      <c r="G25" s="651"/>
      <c r="H25" s="651"/>
      <c r="I25" s="652"/>
    </row>
    <row r="26" spans="1:10" s="41" customFormat="1" ht="24.75" customHeight="1">
      <c r="A26" s="653" t="s">
        <v>675</v>
      </c>
      <c r="B26" s="653"/>
      <c r="C26" s="653"/>
      <c r="D26" s="653"/>
      <c r="E26" s="653"/>
      <c r="F26" s="653"/>
      <c r="G26" s="653"/>
      <c r="H26" s="653"/>
      <c r="I26" s="653"/>
      <c r="J26" s="653"/>
    </row>
    <row r="33" s="4" customFormat="1" ht="24.75" customHeight="1"/>
    <row r="34" s="4" customFormat="1" ht="24.75" customHeight="1"/>
    <row r="35" s="4" customFormat="1" ht="24.75" customHeight="1"/>
    <row r="36" s="4" customFormat="1" ht="24.75" customHeight="1"/>
    <row r="37" s="4" customFormat="1" ht="24.75" customHeight="1"/>
    <row r="38" s="4" customFormat="1" ht="24.75" customHeight="1"/>
  </sheetData>
  <mergeCells count="6">
    <mergeCell ref="B2:I3"/>
    <mergeCell ref="H11:J11"/>
    <mergeCell ref="B12:J12"/>
    <mergeCell ref="B15:I25"/>
    <mergeCell ref="A26:J26"/>
    <mergeCell ref="B13:I1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headerFooter>
    <oddFooter>&amp;C 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7217" r:id="rId4" name="Check Box 1">
              <controlPr defaultSize="0" autoFill="0" autoLine="0" autoPict="0">
                <anchor moveWithCells="1">
                  <from>
                    <xdr:col>1</xdr:col>
                    <xdr:colOff>323850</xdr:colOff>
                    <xdr:row>2</xdr:row>
                    <xdr:rowOff>304800</xdr:rowOff>
                  </from>
                  <to>
                    <xdr:col>1</xdr:col>
                    <xdr:colOff>619125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18" r:id="rId5" name="Check Box 2">
              <controlPr defaultSize="0" autoFill="0" autoLine="0" autoPict="0">
                <anchor moveWithCells="1">
                  <from>
                    <xdr:col>5</xdr:col>
                    <xdr:colOff>266700</xdr:colOff>
                    <xdr:row>3</xdr:row>
                    <xdr:rowOff>19050</xdr:rowOff>
                  </from>
                  <to>
                    <xdr:col>5</xdr:col>
                    <xdr:colOff>561975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19" r:id="rId6" name="Check Box 3">
              <controlPr defaultSize="0" autoFill="0" autoLine="0" autoPict="0">
                <anchor moveWithCells="1">
                  <from>
                    <xdr:col>5</xdr:col>
                    <xdr:colOff>276225</xdr:colOff>
                    <xdr:row>5</xdr:row>
                    <xdr:rowOff>0</xdr:rowOff>
                  </from>
                  <to>
                    <xdr:col>5</xdr:col>
                    <xdr:colOff>571500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20" r:id="rId7" name="Check Box 4">
              <controlPr defaultSize="0" autoFill="0" autoLine="0" autoPict="0">
                <anchor moveWithCells="1">
                  <from>
                    <xdr:col>1</xdr:col>
                    <xdr:colOff>323850</xdr:colOff>
                    <xdr:row>5</xdr:row>
                    <xdr:rowOff>9525</xdr:rowOff>
                  </from>
                  <to>
                    <xdr:col>1</xdr:col>
                    <xdr:colOff>619125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21" r:id="rId8" name="Check Box 5">
              <controlPr defaultSize="0" autoFill="0" autoLine="0" autoPict="0">
                <anchor moveWithCells="1">
                  <from>
                    <xdr:col>1</xdr:col>
                    <xdr:colOff>342900</xdr:colOff>
                    <xdr:row>9</xdr:row>
                    <xdr:rowOff>190500</xdr:rowOff>
                  </from>
                  <to>
                    <xdr:col>1</xdr:col>
                    <xdr:colOff>638175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22" r:id="rId9" name="Check Box 6">
              <controlPr defaultSize="0" autoFill="0" autoLine="0" autoPict="0">
                <anchor moveWithCells="1">
                  <from>
                    <xdr:col>1</xdr:col>
                    <xdr:colOff>323850</xdr:colOff>
                    <xdr:row>6</xdr:row>
                    <xdr:rowOff>304800</xdr:rowOff>
                  </from>
                  <to>
                    <xdr:col>1</xdr:col>
                    <xdr:colOff>619125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23" r:id="rId10" name="Check Box 7">
              <controlPr defaultSize="0" autoFill="0" autoLine="0" autoPict="0">
                <anchor moveWithCells="1">
                  <from>
                    <xdr:col>5</xdr:col>
                    <xdr:colOff>276225</xdr:colOff>
                    <xdr:row>6</xdr:row>
                    <xdr:rowOff>295275</xdr:rowOff>
                  </from>
                  <to>
                    <xdr:col>5</xdr:col>
                    <xdr:colOff>571500</xdr:colOff>
                    <xdr:row>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1:O19"/>
  <sheetViews>
    <sheetView view="pageBreakPreview" zoomScaleNormal="100" zoomScaleSheetLayoutView="100" workbookViewId="0">
      <selection activeCell="B15" sqref="B15"/>
    </sheetView>
  </sheetViews>
  <sheetFormatPr defaultRowHeight="13.5"/>
  <cols>
    <col min="1" max="1" width="1.375" style="421" customWidth="1"/>
    <col min="2" max="2" width="10.5" style="421" customWidth="1"/>
    <col min="3" max="3" width="12" style="421" customWidth="1"/>
    <col min="4" max="4" width="9" style="421" customWidth="1"/>
    <col min="5" max="5" width="10.25" style="421" customWidth="1"/>
    <col min="6" max="6" width="5.875" style="421" customWidth="1"/>
    <col min="7" max="7" width="8.125" style="421" customWidth="1"/>
    <col min="8" max="8" width="10" style="421" customWidth="1"/>
    <col min="9" max="9" width="4.75" style="421" customWidth="1"/>
    <col min="10" max="10" width="16" style="421" customWidth="1"/>
    <col min="11" max="11" width="1.625" style="421" customWidth="1"/>
    <col min="12" max="13" width="9" style="421"/>
    <col min="14" max="14" width="13.125" style="423" customWidth="1"/>
    <col min="15" max="15" width="12.375" style="423" customWidth="1"/>
    <col min="16" max="16" width="12" style="421" customWidth="1"/>
    <col min="17" max="20" width="8.25" style="421" customWidth="1"/>
    <col min="21" max="21" width="14.625" style="421" customWidth="1"/>
    <col min="22" max="25" width="8.25" style="421" customWidth="1"/>
    <col min="26" max="16384" width="9" style="421"/>
  </cols>
  <sheetData>
    <row r="1" spans="2:15" ht="21">
      <c r="B1" s="422"/>
      <c r="C1" s="428"/>
      <c r="D1" s="428"/>
      <c r="E1" s="428"/>
      <c r="F1" s="428"/>
      <c r="G1" s="428"/>
      <c r="H1" s="428"/>
      <c r="I1" s="428"/>
      <c r="J1" s="428"/>
      <c r="L1" s="429"/>
    </row>
    <row r="2" spans="2:15" ht="23.25">
      <c r="B2" s="430"/>
      <c r="C2" s="428"/>
      <c r="D2" s="428"/>
      <c r="E2" s="428"/>
      <c r="F2" s="428"/>
      <c r="G2" s="428"/>
      <c r="H2" s="428"/>
      <c r="I2" s="428"/>
      <c r="J2" s="428"/>
    </row>
    <row r="3" spans="2:15" ht="23.25">
      <c r="B3" s="430"/>
      <c r="C3" s="428"/>
      <c r="D3" s="428"/>
      <c r="E3" s="428"/>
      <c r="F3" s="428"/>
      <c r="G3" s="428"/>
      <c r="H3" s="428"/>
      <c r="I3" s="428"/>
      <c r="J3" s="428"/>
    </row>
    <row r="4" spans="2:15" ht="23.25">
      <c r="B4" s="430"/>
      <c r="C4" s="428"/>
      <c r="D4" s="428"/>
      <c r="E4" s="428"/>
      <c r="F4" s="428"/>
      <c r="G4" s="428"/>
      <c r="H4" s="428"/>
      <c r="I4" s="428"/>
      <c r="J4" s="428"/>
    </row>
    <row r="5" spans="2:15" ht="23.25">
      <c r="B5" s="430"/>
      <c r="C5" s="428"/>
      <c r="D5" s="428"/>
      <c r="E5" s="428"/>
      <c r="F5" s="428"/>
      <c r="G5" s="428"/>
      <c r="H5" s="428"/>
      <c r="I5" s="428"/>
      <c r="J5" s="428"/>
      <c r="N5" s="423" t="s">
        <v>867</v>
      </c>
      <c r="O5" s="423" t="s">
        <v>891</v>
      </c>
    </row>
    <row r="6" spans="2:15" ht="23.25">
      <c r="B6" s="430"/>
      <c r="C6" s="428"/>
      <c r="D6" s="428"/>
      <c r="E6" s="428"/>
      <c r="F6" s="428"/>
      <c r="G6" s="428"/>
      <c r="H6" s="428"/>
      <c r="I6" s="428"/>
      <c r="J6" s="428"/>
      <c r="M6" s="431" t="s">
        <v>60</v>
      </c>
      <c r="N6" s="440">
        <f>'เชื้อเพลิงเพื่อผลิตไฟฟ้า 66'!D10*36.42</f>
        <v>0</v>
      </c>
      <c r="O6" s="440">
        <f>'6.3.4) เชื้อเพลิงผลิตไฟฟ้า 67'!D10*36.42</f>
        <v>0</v>
      </c>
    </row>
    <row r="7" spans="2:15" ht="23.25">
      <c r="B7" s="430"/>
      <c r="C7" s="428"/>
      <c r="D7" s="428"/>
      <c r="E7" s="428"/>
      <c r="F7" s="428"/>
      <c r="G7" s="428"/>
      <c r="H7" s="428"/>
      <c r="I7" s="428"/>
      <c r="J7" s="428"/>
      <c r="M7" s="431" t="s">
        <v>61</v>
      </c>
      <c r="N7" s="440">
        <f>'เชื้อเพลิงเพื่อผลิตไฟฟ้า 66'!D11*36.42</f>
        <v>0</v>
      </c>
      <c r="O7" s="440">
        <f>'6.3.4) เชื้อเพลิงผลิตไฟฟ้า 67'!D11*36.42</f>
        <v>0</v>
      </c>
    </row>
    <row r="8" spans="2:15" ht="23.25">
      <c r="B8" s="430"/>
      <c r="C8" s="428"/>
      <c r="D8" s="428"/>
      <c r="E8" s="428"/>
      <c r="F8" s="428"/>
      <c r="G8" s="428"/>
      <c r="H8" s="428"/>
      <c r="I8" s="428"/>
      <c r="J8" s="428"/>
      <c r="M8" s="431" t="s">
        <v>62</v>
      </c>
      <c r="N8" s="440">
        <f>'เชื้อเพลิงเพื่อผลิตไฟฟ้า 66'!D12*36.42</f>
        <v>0</v>
      </c>
      <c r="O8" s="440">
        <f>'6.3.4) เชื้อเพลิงผลิตไฟฟ้า 67'!D12*36.42</f>
        <v>0</v>
      </c>
    </row>
    <row r="9" spans="2:15" ht="23.25">
      <c r="B9" s="430"/>
      <c r="C9" s="428"/>
      <c r="D9" s="428"/>
      <c r="E9" s="428"/>
      <c r="F9" s="428"/>
      <c r="G9" s="428"/>
      <c r="H9" s="428"/>
      <c r="I9" s="428"/>
      <c r="J9" s="428"/>
      <c r="M9" s="431" t="s">
        <v>63</v>
      </c>
      <c r="N9" s="440">
        <f>'เชื้อเพลิงเพื่อผลิตไฟฟ้า 66'!D13*36.42</f>
        <v>0</v>
      </c>
      <c r="O9" s="440">
        <f>'6.3.4) เชื้อเพลิงผลิตไฟฟ้า 67'!D13*36.42</f>
        <v>0</v>
      </c>
    </row>
    <row r="10" spans="2:15" ht="21">
      <c r="B10" s="422"/>
      <c r="C10" s="428"/>
      <c r="D10" s="428"/>
      <c r="E10" s="428"/>
      <c r="F10" s="428"/>
      <c r="G10" s="428"/>
      <c r="H10" s="428"/>
      <c r="I10" s="428"/>
      <c r="J10" s="428"/>
      <c r="M10" s="431" t="s">
        <v>64</v>
      </c>
      <c r="N10" s="440">
        <f>'เชื้อเพลิงเพื่อผลิตไฟฟ้า 66'!D14*36.42</f>
        <v>0</v>
      </c>
      <c r="O10" s="440">
        <f>'6.3.4) เชื้อเพลิงผลิตไฟฟ้า 67'!D14*36.42</f>
        <v>0</v>
      </c>
    </row>
    <row r="11" spans="2:15" ht="21">
      <c r="B11" s="422"/>
      <c r="C11" s="428"/>
      <c r="D11" s="428"/>
      <c r="E11" s="428"/>
      <c r="F11" s="428"/>
      <c r="G11" s="428"/>
      <c r="H11" s="428"/>
      <c r="I11" s="428"/>
      <c r="J11" s="428"/>
      <c r="M11" s="431" t="s">
        <v>65</v>
      </c>
      <c r="N11" s="440">
        <f>'เชื้อเพลิงเพื่อผลิตไฟฟ้า 66'!D15*36.42</f>
        <v>0</v>
      </c>
      <c r="O11" s="440">
        <f>'6.3.4) เชื้อเพลิงผลิตไฟฟ้า 67'!D15*36.42</f>
        <v>0</v>
      </c>
    </row>
    <row r="12" spans="2:15" ht="21">
      <c r="B12" s="422"/>
      <c r="C12" s="428"/>
      <c r="D12" s="428"/>
      <c r="E12" s="428"/>
      <c r="F12" s="428"/>
      <c r="G12" s="428"/>
      <c r="H12" s="428"/>
      <c r="I12" s="428"/>
      <c r="J12" s="428"/>
      <c r="M12" s="431" t="s">
        <v>66</v>
      </c>
      <c r="N12" s="440">
        <f>'เชื้อเพลิงเพื่อผลิตไฟฟ้า 66'!D16*36.42</f>
        <v>0</v>
      </c>
      <c r="O12" s="440">
        <f>'6.3.4) เชื้อเพลิงผลิตไฟฟ้า 67'!D16*36.42</f>
        <v>0</v>
      </c>
    </row>
    <row r="13" spans="2:15" ht="21">
      <c r="B13" s="422"/>
      <c r="C13" s="428"/>
      <c r="D13" s="428"/>
      <c r="E13" s="428"/>
      <c r="F13" s="428"/>
      <c r="G13" s="428"/>
      <c r="H13" s="428"/>
      <c r="I13" s="428"/>
      <c r="J13" s="428"/>
      <c r="M13" s="431" t="s">
        <v>67</v>
      </c>
      <c r="N13" s="440">
        <f>'เชื้อเพลิงเพื่อผลิตไฟฟ้า 66'!D17*36.42</f>
        <v>0</v>
      </c>
      <c r="O13" s="440">
        <f>'6.3.4) เชื้อเพลิงผลิตไฟฟ้า 67'!D17*36.42</f>
        <v>0</v>
      </c>
    </row>
    <row r="14" spans="2:15" ht="21">
      <c r="B14" s="1008" t="s">
        <v>897</v>
      </c>
      <c r="C14" s="1008"/>
      <c r="D14" s="1008"/>
      <c r="E14" s="1008"/>
      <c r="F14" s="1008"/>
      <c r="G14" s="1008"/>
      <c r="H14" s="1008"/>
      <c r="I14" s="1008"/>
      <c r="J14" s="1008"/>
      <c r="M14" s="431" t="s">
        <v>68</v>
      </c>
      <c r="N14" s="440">
        <f>'เชื้อเพลิงเพื่อผลิตไฟฟ้า 66'!D18*36.42</f>
        <v>0</v>
      </c>
      <c r="O14" s="440">
        <f>'6.3.4) เชื้อเพลิงผลิตไฟฟ้า 67'!D18*36.42</f>
        <v>0</v>
      </c>
    </row>
    <row r="15" spans="2:15" ht="21">
      <c r="B15" s="422"/>
      <c r="C15" s="428"/>
      <c r="D15" s="428"/>
      <c r="E15" s="428"/>
      <c r="F15" s="428"/>
      <c r="G15" s="428"/>
      <c r="H15" s="428"/>
      <c r="I15" s="428"/>
      <c r="J15" s="428"/>
      <c r="M15" s="431" t="s">
        <v>69</v>
      </c>
      <c r="N15" s="440">
        <f>'เชื้อเพลิงเพื่อผลิตไฟฟ้า 66'!D19*36.42</f>
        <v>0</v>
      </c>
      <c r="O15" s="440">
        <f>'6.3.4) เชื้อเพลิงผลิตไฟฟ้า 67'!D19*36.42</f>
        <v>0</v>
      </c>
    </row>
    <row r="16" spans="2:15">
      <c r="M16" s="431" t="s">
        <v>70</v>
      </c>
      <c r="N16" s="440">
        <f>'เชื้อเพลิงเพื่อผลิตไฟฟ้า 66'!D20*36.42</f>
        <v>0</v>
      </c>
      <c r="O16" s="440">
        <f>'6.3.4) เชื้อเพลิงผลิตไฟฟ้า 67'!D20*36.42</f>
        <v>0</v>
      </c>
    </row>
    <row r="17" spans="7:15">
      <c r="M17" s="431" t="s">
        <v>71</v>
      </c>
      <c r="N17" s="440">
        <f>'เชื้อเพลิงเพื่อผลิตไฟฟ้า 66'!D21*36.42</f>
        <v>0</v>
      </c>
      <c r="O17" s="440">
        <f>'6.3.4) เชื้อเพลิงผลิตไฟฟ้า 67'!D21*36.42</f>
        <v>0</v>
      </c>
    </row>
    <row r="19" spans="7:15">
      <c r="G19" s="432"/>
    </row>
  </sheetData>
  <mergeCells count="1">
    <mergeCell ref="B14:J1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&amp;C68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H18"/>
  <sheetViews>
    <sheetView showGridLines="0" view="pageBreakPreview" zoomScaleNormal="100" zoomScaleSheetLayoutView="100" workbookViewId="0">
      <selection activeCell="A4" sqref="A4"/>
    </sheetView>
  </sheetViews>
  <sheetFormatPr defaultRowHeight="21"/>
  <cols>
    <col min="1" max="1" width="21.625" style="41" customWidth="1"/>
    <col min="2" max="2" width="17.875" style="41" customWidth="1"/>
    <col min="3" max="3" width="15.625" style="41" customWidth="1"/>
    <col min="4" max="4" width="11.625" style="41" customWidth="1"/>
    <col min="5" max="5" width="12.375" style="41" customWidth="1"/>
    <col min="6" max="6" width="0" style="41" hidden="1" customWidth="1"/>
    <col min="7" max="7" width="8.875" style="41" hidden="1" customWidth="1"/>
    <col min="8" max="16384" width="9" style="41"/>
  </cols>
  <sheetData>
    <row r="1" spans="1:8">
      <c r="A1" s="94" t="s">
        <v>895</v>
      </c>
    </row>
    <row r="2" spans="1:8" s="130" customFormat="1" ht="9.75" customHeight="1"/>
    <row r="3" spans="1:8" s="237" customFormat="1">
      <c r="A3" s="653" t="s">
        <v>896</v>
      </c>
      <c r="B3" s="653"/>
      <c r="C3" s="653"/>
      <c r="D3" s="653"/>
      <c r="E3" s="653"/>
    </row>
    <row r="4" spans="1:8" ht="11.25" customHeight="1"/>
    <row r="5" spans="1:8">
      <c r="A5" s="766" t="s">
        <v>147</v>
      </c>
      <c r="B5" s="766" t="s">
        <v>148</v>
      </c>
      <c r="C5" s="766"/>
      <c r="D5" s="766" t="s">
        <v>515</v>
      </c>
      <c r="E5" s="766"/>
    </row>
    <row r="6" spans="1:8">
      <c r="A6" s="766"/>
      <c r="B6" s="214" t="s">
        <v>149</v>
      </c>
      <c r="C6" s="214" t="s">
        <v>150</v>
      </c>
      <c r="D6" s="400" t="s">
        <v>516</v>
      </c>
      <c r="E6" s="363" t="s">
        <v>517</v>
      </c>
    </row>
    <row r="7" spans="1:8">
      <c r="A7" s="300" t="s">
        <v>366</v>
      </c>
      <c r="B7" s="215"/>
      <c r="C7" s="215" t="e">
        <f>B7/B11*100</f>
        <v>#DIV/0!</v>
      </c>
      <c r="D7" s="583" t="s">
        <v>103</v>
      </c>
      <c r="E7" s="220"/>
      <c r="G7" s="401">
        <f>B7</f>
        <v>0</v>
      </c>
      <c r="H7" s="402"/>
    </row>
    <row r="8" spans="1:8">
      <c r="A8" s="300" t="s">
        <v>742</v>
      </c>
      <c r="B8" s="215"/>
      <c r="C8" s="215" t="e">
        <f>B8/B11*100</f>
        <v>#DIV/0!</v>
      </c>
      <c r="D8" s="583" t="s">
        <v>103</v>
      </c>
      <c r="E8" s="265"/>
      <c r="G8" s="401">
        <f>B8</f>
        <v>0</v>
      </c>
      <c r="H8" s="402"/>
    </row>
    <row r="9" spans="1:8">
      <c r="A9" s="300" t="s">
        <v>151</v>
      </c>
      <c r="B9" s="262"/>
      <c r="C9" s="215" t="e">
        <f>B9/B11*100</f>
        <v>#DIV/0!</v>
      </c>
      <c r="D9" s="583" t="s">
        <v>103</v>
      </c>
      <c r="E9" s="265"/>
      <c r="G9" s="401">
        <f>B9</f>
        <v>0</v>
      </c>
      <c r="H9" s="402"/>
    </row>
    <row r="10" spans="1:8">
      <c r="A10" s="300" t="s">
        <v>152</v>
      </c>
      <c r="B10" s="215"/>
      <c r="C10" s="215" t="e">
        <f>B10/B11*100</f>
        <v>#DIV/0!</v>
      </c>
      <c r="D10" s="583" t="s">
        <v>103</v>
      </c>
      <c r="E10" s="265"/>
      <c r="G10" s="401">
        <f>B10</f>
        <v>0</v>
      </c>
      <c r="H10" s="402"/>
    </row>
    <row r="11" spans="1:8" ht="21.75" thickBot="1">
      <c r="A11" s="403" t="s">
        <v>101</v>
      </c>
      <c r="B11" s="534">
        <f>'6.3.2) ไฟฟ้าปี 67'!F20</f>
        <v>0</v>
      </c>
      <c r="C11" s="274" t="e">
        <f>SUM(C7:C10)</f>
        <v>#DIV/0!</v>
      </c>
      <c r="D11" s="216"/>
      <c r="E11" s="404"/>
      <c r="G11" s="405">
        <f>SUM(G7:G10)</f>
        <v>0</v>
      </c>
    </row>
    <row r="12" spans="1:8">
      <c r="A12" s="240"/>
    </row>
    <row r="13" spans="1:8">
      <c r="B13" s="406"/>
      <c r="G13" s="406"/>
    </row>
    <row r="14" spans="1:8">
      <c r="A14" s="240"/>
      <c r="B14" s="406"/>
    </row>
    <row r="15" spans="1:8">
      <c r="B15" s="406"/>
    </row>
    <row r="16" spans="1:8">
      <c r="B16" s="406"/>
    </row>
    <row r="17" spans="2:2">
      <c r="B17" s="406"/>
    </row>
    <row r="18" spans="2:2">
      <c r="B18" s="406"/>
    </row>
  </sheetData>
  <mergeCells count="4">
    <mergeCell ref="A3:E3"/>
    <mergeCell ref="A5:A6"/>
    <mergeCell ref="B5:C5"/>
    <mergeCell ref="D5:E5"/>
  </mergeCells>
  <pageMargins left="0.78740157480314965" right="0.59055118110236227" top="0.78740157480314965" bottom="0.59055118110236227" header="0.31496062992125984" footer="0.31496062992125984"/>
  <pageSetup paperSize="9" firstPageNumber="15" orientation="portrait" r:id="rId1"/>
  <headerFooter>
    <oddFooter>&amp;C69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W13"/>
  <sheetViews>
    <sheetView showGridLines="0" view="pageBreakPreview" zoomScaleNormal="100" zoomScaleSheetLayoutView="100" workbookViewId="0">
      <selection activeCell="S15" sqref="S15"/>
    </sheetView>
  </sheetViews>
  <sheetFormatPr defaultRowHeight="21"/>
  <cols>
    <col min="1" max="2" width="13.375" style="41" customWidth="1"/>
    <col min="3" max="4" width="13.5" style="41" customWidth="1"/>
    <col min="5" max="5" width="7.375" style="41" customWidth="1"/>
    <col min="6" max="6" width="10" style="41" customWidth="1"/>
    <col min="7" max="7" width="10.375" style="41" customWidth="1"/>
    <col min="8" max="13" width="0" style="41" hidden="1" customWidth="1"/>
    <col min="14" max="14" width="10.875" style="41" hidden="1" customWidth="1"/>
    <col min="15" max="19" width="9" style="291"/>
    <col min="20" max="20" width="12.5" style="291" customWidth="1"/>
    <col min="21" max="21" width="10.875" style="41" customWidth="1"/>
    <col min="22" max="22" width="10.875" style="41" bestFit="1" customWidth="1"/>
    <col min="23" max="23" width="10.75" style="41" customWidth="1"/>
    <col min="24" max="24" width="10.625" style="41" customWidth="1"/>
    <col min="25" max="25" width="9" style="41"/>
    <col min="26" max="26" width="10" style="41" customWidth="1"/>
    <col min="27" max="16384" width="9" style="41"/>
  </cols>
  <sheetData>
    <row r="1" spans="1:23">
      <c r="A1" s="94" t="s">
        <v>893</v>
      </c>
    </row>
    <row r="2" spans="1:23" ht="12" customHeight="1"/>
    <row r="3" spans="1:23" s="130" customFormat="1">
      <c r="A3" s="653" t="s">
        <v>894</v>
      </c>
      <c r="B3" s="653"/>
      <c r="C3" s="653"/>
      <c r="D3" s="653"/>
      <c r="E3" s="653"/>
      <c r="F3" s="653"/>
      <c r="G3" s="653"/>
      <c r="O3" s="396"/>
      <c r="P3" s="396"/>
      <c r="Q3" s="396"/>
      <c r="R3" s="396"/>
      <c r="S3" s="396"/>
      <c r="T3" s="396"/>
    </row>
    <row r="4" spans="1:23" ht="12.75" customHeight="1"/>
    <row r="5" spans="1:23">
      <c r="A5" s="766" t="s">
        <v>147</v>
      </c>
      <c r="B5" s="767" t="s">
        <v>518</v>
      </c>
      <c r="C5" s="766" t="s">
        <v>276</v>
      </c>
      <c r="D5" s="766"/>
      <c r="E5" s="766"/>
      <c r="F5" s="766" t="s">
        <v>515</v>
      </c>
      <c r="G5" s="766"/>
    </row>
    <row r="6" spans="1:23">
      <c r="A6" s="766"/>
      <c r="B6" s="768"/>
      <c r="C6" s="399" t="s">
        <v>159</v>
      </c>
      <c r="D6" s="214" t="s">
        <v>160</v>
      </c>
      <c r="E6" s="214" t="s">
        <v>150</v>
      </c>
      <c r="F6" s="214" t="s">
        <v>516</v>
      </c>
      <c r="G6" s="399" t="s">
        <v>517</v>
      </c>
      <c r="M6" s="407"/>
      <c r="N6" s="407" t="s">
        <v>662</v>
      </c>
    </row>
    <row r="7" spans="1:23">
      <c r="A7" s="300" t="s">
        <v>801</v>
      </c>
      <c r="B7" s="408"/>
      <c r="C7" s="408"/>
      <c r="D7" s="217"/>
      <c r="E7" s="577" t="e">
        <f>D7/D13*100</f>
        <v>#DIV/0!</v>
      </c>
      <c r="F7" s="218"/>
      <c r="G7" s="265"/>
      <c r="M7" s="407" t="s">
        <v>154</v>
      </c>
      <c r="N7" s="407">
        <f>'สัดส่วนไฟฟ้า 66'!B11*3.6</f>
        <v>0</v>
      </c>
      <c r="T7" s="291" t="s">
        <v>867</v>
      </c>
    </row>
    <row r="8" spans="1:23">
      <c r="A8" s="300" t="s">
        <v>828</v>
      </c>
      <c r="B8" s="408"/>
      <c r="C8" s="408"/>
      <c r="D8" s="217"/>
      <c r="E8" s="577" t="e">
        <f>D8/D13*100</f>
        <v>#DIV/0!</v>
      </c>
      <c r="F8" s="218"/>
      <c r="G8" s="265"/>
      <c r="M8" s="407" t="s">
        <v>155</v>
      </c>
      <c r="N8" s="409">
        <f>D13</f>
        <v>0</v>
      </c>
      <c r="S8" s="291" t="s">
        <v>154</v>
      </c>
      <c r="T8" s="410">
        <f>'สัดส่วนไฟฟ้า 66'!B11*3.6</f>
        <v>0</v>
      </c>
      <c r="W8" s="411"/>
    </row>
    <row r="9" spans="1:23">
      <c r="A9" s="300"/>
      <c r="B9" s="408"/>
      <c r="C9" s="408"/>
      <c r="D9" s="217"/>
      <c r="E9" s="577"/>
      <c r="F9" s="219"/>
      <c r="G9" s="265"/>
      <c r="M9" s="407"/>
      <c r="N9" s="407"/>
      <c r="S9" s="291" t="s">
        <v>155</v>
      </c>
      <c r="T9" s="412">
        <f>'สัดส่วนเชื้อเพลิง 66'!D13</f>
        <v>0</v>
      </c>
      <c r="V9" s="411"/>
    </row>
    <row r="10" spans="1:23">
      <c r="A10" s="413"/>
      <c r="B10" s="413"/>
      <c r="C10" s="413"/>
      <c r="D10" s="220"/>
      <c r="E10" s="578"/>
      <c r="F10" s="220"/>
      <c r="G10" s="265"/>
      <c r="M10" s="407"/>
      <c r="N10" s="407" t="s">
        <v>529</v>
      </c>
    </row>
    <row r="11" spans="1:23">
      <c r="A11" s="413"/>
      <c r="B11" s="413"/>
      <c r="C11" s="413"/>
      <c r="D11" s="220"/>
      <c r="E11" s="578"/>
      <c r="F11" s="220"/>
      <c r="G11" s="265"/>
      <c r="M11" s="407" t="s">
        <v>154</v>
      </c>
      <c r="N11" s="407" t="e">
        <f>'สัดส่วนไฟฟ้า 66'!#REF!*3.6</f>
        <v>#REF!</v>
      </c>
      <c r="T11" s="291" t="s">
        <v>891</v>
      </c>
    </row>
    <row r="12" spans="1:23">
      <c r="A12" s="413"/>
      <c r="B12" s="413"/>
      <c r="C12" s="413"/>
      <c r="D12" s="220"/>
      <c r="E12" s="578"/>
      <c r="F12" s="220"/>
      <c r="G12" s="265"/>
      <c r="M12" s="407" t="s">
        <v>155</v>
      </c>
      <c r="N12" s="409" t="e">
        <f>#REF!</f>
        <v>#REF!</v>
      </c>
      <c r="S12" s="291" t="s">
        <v>154</v>
      </c>
      <c r="T12" s="410">
        <f>'6.3.5) สัดส่วนไฟฟ้า 67'!B11*3.6</f>
        <v>0</v>
      </c>
      <c r="W12" s="411"/>
    </row>
    <row r="13" spans="1:23">
      <c r="A13" s="414" t="s">
        <v>101</v>
      </c>
      <c r="B13" s="415"/>
      <c r="C13" s="416"/>
      <c r="D13" s="275">
        <f>'6.3.3) เชื้อเพลิง 67'!AH6</f>
        <v>0</v>
      </c>
      <c r="E13" s="229" t="e">
        <f>SUM(E7:E12)</f>
        <v>#DIV/0!</v>
      </c>
      <c r="F13" s="229"/>
      <c r="G13" s="265"/>
      <c r="S13" s="291" t="s">
        <v>155</v>
      </c>
      <c r="T13" s="412">
        <f>D13</f>
        <v>0</v>
      </c>
      <c r="V13" s="411"/>
    </row>
  </sheetData>
  <mergeCells count="5">
    <mergeCell ref="A3:G3"/>
    <mergeCell ref="A5:A6"/>
    <mergeCell ref="B5:B6"/>
    <mergeCell ref="C5:E5"/>
    <mergeCell ref="F5:G5"/>
  </mergeCells>
  <pageMargins left="0.78740157480314965" right="0.59055118110236227" top="0.78740157480314965" bottom="0.59055118110236227" header="0.31496062992125984" footer="0.31496062992125984"/>
  <pageSetup paperSize="9" scale="99" firstPageNumber="16" orientation="portrait" r:id="rId1"/>
  <headerFooter>
    <oddFooter>&amp;C70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1:Y37"/>
  <sheetViews>
    <sheetView view="pageBreakPreview" topLeftCell="A21" zoomScale="90" zoomScaleNormal="100" zoomScaleSheetLayoutView="90" workbookViewId="0">
      <selection activeCell="O34" sqref="O34"/>
    </sheetView>
  </sheetViews>
  <sheetFormatPr defaultRowHeight="13.5"/>
  <cols>
    <col min="1" max="1" width="1.125" style="421" customWidth="1"/>
    <col min="2" max="2" width="2.875" style="421" customWidth="1"/>
    <col min="3" max="3" width="3.25" style="421" customWidth="1"/>
    <col min="4" max="4" width="10.5" style="421" customWidth="1"/>
    <col min="5" max="5" width="12" style="421" customWidth="1"/>
    <col min="6" max="6" width="9" style="421" customWidth="1"/>
    <col min="7" max="7" width="10.25" style="421" customWidth="1"/>
    <col min="8" max="8" width="5.875" style="421" customWidth="1"/>
    <col min="9" max="9" width="8.125" style="421" customWidth="1"/>
    <col min="10" max="10" width="10" style="421" customWidth="1"/>
    <col min="11" max="11" width="4.75" style="421" customWidth="1"/>
    <col min="12" max="12" width="16" style="421" customWidth="1"/>
    <col min="13" max="13" width="1.625" style="421" customWidth="1"/>
    <col min="14" max="14" width="9" style="421"/>
    <col min="15" max="15" width="12" style="421" customWidth="1"/>
    <col min="16" max="16" width="15.375" style="423" customWidth="1"/>
    <col min="17" max="17" width="12.375" style="421" customWidth="1"/>
    <col min="18" max="18" width="14.75" style="423" customWidth="1"/>
    <col min="19" max="22" width="8.25" style="421" customWidth="1"/>
    <col min="23" max="23" width="14.625" style="421" customWidth="1"/>
    <col min="24" max="27" width="8.25" style="421" customWidth="1"/>
    <col min="28" max="16384" width="9" style="421"/>
  </cols>
  <sheetData>
    <row r="1" spans="2:25" ht="23.25">
      <c r="B1" s="422"/>
      <c r="C1" s="434"/>
      <c r="D1" s="422"/>
      <c r="E1" s="428"/>
      <c r="F1" s="428"/>
      <c r="G1" s="428"/>
      <c r="H1" s="428"/>
      <c r="I1" s="428"/>
      <c r="J1" s="428"/>
      <c r="K1" s="428"/>
      <c r="L1" s="428"/>
    </row>
    <row r="2" spans="2:25" ht="21">
      <c r="B2" s="422"/>
      <c r="C2" s="422"/>
      <c r="D2" s="422"/>
      <c r="E2" s="428"/>
      <c r="F2" s="428"/>
      <c r="G2" s="428"/>
      <c r="H2" s="428"/>
      <c r="I2" s="428"/>
      <c r="J2" s="428"/>
      <c r="K2" s="428"/>
      <c r="L2" s="428"/>
    </row>
    <row r="3" spans="2:25" ht="21">
      <c r="B3" s="422"/>
      <c r="C3" s="422"/>
      <c r="D3" s="422"/>
      <c r="E3" s="428"/>
      <c r="F3" s="428"/>
      <c r="G3" s="428"/>
      <c r="H3" s="428"/>
      <c r="I3" s="428"/>
      <c r="J3" s="428"/>
      <c r="K3" s="428"/>
      <c r="L3" s="428"/>
      <c r="P3" s="423" t="s">
        <v>867</v>
      </c>
      <c r="R3" s="423" t="s">
        <v>891</v>
      </c>
    </row>
    <row r="4" spans="2:25" ht="21">
      <c r="B4" s="422"/>
      <c r="C4" s="422"/>
      <c r="D4" s="422"/>
      <c r="E4" s="428"/>
      <c r="F4" s="428"/>
      <c r="G4" s="428"/>
      <c r="H4" s="428"/>
      <c r="I4" s="428"/>
      <c r="J4" s="428"/>
      <c r="K4" s="428"/>
      <c r="L4" s="428"/>
      <c r="O4" s="421" t="s">
        <v>795</v>
      </c>
      <c r="P4" s="476">
        <f>'ไฟฟ้าปี 66'!F20*3.6</f>
        <v>0</v>
      </c>
      <c r="Q4" s="421" t="s">
        <v>795</v>
      </c>
      <c r="R4" s="476">
        <f>'6.3.2) ไฟฟ้าปี 67'!F20*3.6</f>
        <v>0</v>
      </c>
    </row>
    <row r="5" spans="2:25" ht="21">
      <c r="B5" s="422"/>
      <c r="C5" s="422"/>
      <c r="D5" s="422"/>
      <c r="E5" s="428"/>
      <c r="F5" s="428"/>
      <c r="G5" s="428"/>
      <c r="H5" s="428"/>
      <c r="I5" s="428"/>
      <c r="J5" s="428"/>
      <c r="K5" s="428"/>
      <c r="L5" s="428"/>
      <c r="O5" s="421" t="s">
        <v>796</v>
      </c>
      <c r="P5" s="476">
        <f>'เชื้อเพลิง 66'!Q24</f>
        <v>0</v>
      </c>
      <c r="Q5" s="421" t="s">
        <v>796</v>
      </c>
      <c r="R5" s="476">
        <f>'6.3.3) เชื้อเพลิง 67'!Q24</f>
        <v>0</v>
      </c>
    </row>
    <row r="6" spans="2:25" ht="21">
      <c r="B6" s="422"/>
      <c r="C6" s="422"/>
      <c r="D6" s="422"/>
      <c r="E6" s="428"/>
      <c r="F6" s="428"/>
      <c r="G6" s="428"/>
      <c r="H6" s="428"/>
      <c r="I6" s="428"/>
      <c r="J6" s="428"/>
      <c r="K6" s="428"/>
      <c r="L6" s="428"/>
      <c r="O6" s="421" t="s">
        <v>810</v>
      </c>
      <c r="P6" s="476">
        <f>SUM(P4:P5)</f>
        <v>0</v>
      </c>
      <c r="Q6" s="421" t="s">
        <v>810</v>
      </c>
      <c r="R6" s="476">
        <f>SUM(R4:R5)</f>
        <v>0</v>
      </c>
    </row>
    <row r="7" spans="2:25" ht="21">
      <c r="B7" s="422"/>
      <c r="C7" s="422"/>
      <c r="D7" s="422"/>
      <c r="E7" s="428"/>
      <c r="F7" s="428"/>
      <c r="G7" s="428"/>
      <c r="H7" s="428"/>
      <c r="I7" s="428"/>
      <c r="J7" s="428"/>
      <c r="K7" s="428"/>
      <c r="L7" s="428"/>
    </row>
    <row r="8" spans="2:25" ht="21">
      <c r="B8" s="422"/>
      <c r="C8" s="422"/>
      <c r="D8" s="422"/>
      <c r="E8" s="428"/>
      <c r="F8" s="428"/>
      <c r="G8" s="428"/>
      <c r="H8" s="428"/>
      <c r="I8" s="428"/>
      <c r="J8" s="428"/>
      <c r="K8" s="428"/>
      <c r="L8" s="428"/>
    </row>
    <row r="9" spans="2:25" ht="21">
      <c r="B9" s="422"/>
      <c r="C9" s="422"/>
      <c r="D9" s="422"/>
      <c r="E9" s="428"/>
      <c r="F9" s="428"/>
      <c r="G9" s="428"/>
      <c r="H9" s="428"/>
      <c r="I9" s="428"/>
      <c r="J9" s="428"/>
      <c r="K9" s="428"/>
      <c r="L9" s="428"/>
    </row>
    <row r="10" spans="2:25" ht="21">
      <c r="B10" s="422"/>
      <c r="C10" s="422"/>
      <c r="D10" s="428" t="s">
        <v>868</v>
      </c>
      <c r="E10" s="428"/>
      <c r="F10" s="428"/>
      <c r="G10" s="428"/>
      <c r="H10" s="428"/>
      <c r="I10" s="428" t="s">
        <v>892</v>
      </c>
      <c r="J10" s="428"/>
      <c r="K10" s="428"/>
      <c r="L10" s="428"/>
    </row>
    <row r="11" spans="2:25" ht="11.25" customHeight="1">
      <c r="B11" s="422"/>
      <c r="C11" s="422"/>
      <c r="D11" s="422"/>
      <c r="E11" s="428"/>
      <c r="F11" s="428"/>
      <c r="G11" s="428"/>
      <c r="H11" s="428"/>
      <c r="I11" s="422"/>
      <c r="J11" s="428"/>
      <c r="K11" s="428"/>
      <c r="L11" s="428"/>
    </row>
    <row r="12" spans="2:25" ht="23.25">
      <c r="B12" s="422"/>
      <c r="C12" s="1009" t="s">
        <v>888</v>
      </c>
      <c r="D12" s="1009"/>
      <c r="E12" s="1009"/>
      <c r="F12" s="1009"/>
      <c r="G12" s="1009"/>
      <c r="H12" s="1009"/>
      <c r="I12" s="1009"/>
      <c r="J12" s="1009"/>
      <c r="K12" s="1009"/>
      <c r="L12" s="1009"/>
    </row>
    <row r="14" spans="2:25" ht="21">
      <c r="B14" s="422"/>
      <c r="C14" s="422"/>
      <c r="D14" s="422"/>
      <c r="E14" s="428"/>
      <c r="F14" s="428"/>
      <c r="G14" s="428"/>
      <c r="H14" s="428"/>
      <c r="I14" s="428"/>
      <c r="J14" s="428"/>
      <c r="K14" s="428"/>
      <c r="L14" s="428"/>
      <c r="N14" s="407"/>
      <c r="X14" s="421" t="s">
        <v>866</v>
      </c>
      <c r="Y14" s="421" t="s">
        <v>867</v>
      </c>
    </row>
    <row r="15" spans="2:25" ht="23.25">
      <c r="B15" s="422"/>
      <c r="C15" s="422"/>
      <c r="D15" s="434"/>
      <c r="E15" s="428"/>
      <c r="F15" s="428"/>
      <c r="G15" s="428"/>
      <c r="H15" s="428"/>
      <c r="I15" s="428"/>
      <c r="J15" s="428"/>
      <c r="K15" s="428"/>
      <c r="L15" s="428"/>
      <c r="W15" s="421" t="s">
        <v>151</v>
      </c>
      <c r="X15" s="436">
        <f>'[4]สัดส่วนไฟฟ้า 60'!C8</f>
        <v>0</v>
      </c>
      <c r="Y15" s="421">
        <f>'[4]6.3.5) สัดส่วนไฟฟ้า 61'!C8</f>
        <v>0</v>
      </c>
    </row>
    <row r="16" spans="2:25" ht="21">
      <c r="B16" s="422"/>
      <c r="C16" s="422"/>
      <c r="D16" s="422"/>
      <c r="E16" s="428"/>
      <c r="F16" s="428"/>
      <c r="G16" s="428"/>
      <c r="H16" s="428"/>
      <c r="I16" s="428"/>
      <c r="J16" s="428"/>
      <c r="K16" s="428"/>
      <c r="L16" s="428"/>
      <c r="W16" s="421" t="s">
        <v>797</v>
      </c>
      <c r="X16" s="436">
        <f>'[4]สัดส่วนไฟฟ้า 60'!C9</f>
        <v>0</v>
      </c>
      <c r="Y16" s="421">
        <f>'[4]6.3.5) สัดส่วนไฟฟ้า 61'!C9</f>
        <v>0</v>
      </c>
    </row>
    <row r="17" spans="2:25" ht="21">
      <c r="B17" s="422"/>
      <c r="C17" s="422"/>
      <c r="D17" s="422"/>
      <c r="E17" s="428"/>
      <c r="F17" s="428"/>
      <c r="G17" s="428"/>
      <c r="H17" s="428"/>
      <c r="I17" s="428"/>
      <c r="J17" s="428"/>
      <c r="K17" s="428"/>
      <c r="L17" s="428"/>
      <c r="Q17" s="436"/>
      <c r="R17" s="477"/>
      <c r="S17" s="436"/>
      <c r="T17" s="436"/>
      <c r="U17" s="436"/>
      <c r="V17" s="436"/>
      <c r="W17" s="421" t="s">
        <v>798</v>
      </c>
      <c r="X17" s="436">
        <f>'[4]สัดส่วนไฟฟ้า 60'!C10</f>
        <v>0</v>
      </c>
      <c r="Y17" s="421">
        <f>'[4]6.3.5) สัดส่วนไฟฟ้า 61'!C10</f>
        <v>0</v>
      </c>
    </row>
    <row r="18" spans="2:25" ht="21">
      <c r="B18" s="422"/>
      <c r="C18" s="422"/>
      <c r="D18" s="422"/>
      <c r="E18" s="428"/>
      <c r="F18" s="428"/>
      <c r="G18" s="428"/>
      <c r="H18" s="428"/>
      <c r="I18" s="428"/>
      <c r="J18" s="428"/>
      <c r="K18" s="428"/>
      <c r="L18" s="428"/>
      <c r="W18" s="421" t="s">
        <v>799</v>
      </c>
      <c r="X18" s="436">
        <f>'[4]สัดส่วนไฟฟ้า 60'!C11</f>
        <v>0</v>
      </c>
      <c r="Y18" s="421">
        <f>'[4]6.3.5) สัดส่วนไฟฟ้า 61'!C11</f>
        <v>0</v>
      </c>
    </row>
    <row r="19" spans="2:25" ht="21">
      <c r="B19" s="422"/>
      <c r="C19" s="422"/>
      <c r="D19" s="422"/>
      <c r="E19" s="428"/>
      <c r="F19" s="428"/>
      <c r="G19" s="428"/>
      <c r="H19" s="428"/>
      <c r="I19" s="428"/>
      <c r="J19" s="428"/>
      <c r="K19" s="428"/>
      <c r="L19" s="428"/>
      <c r="W19" s="421" t="s">
        <v>800</v>
      </c>
      <c r="X19" s="436">
        <f>'[4]สัดส่วนไฟฟ้า 60'!C12</f>
        <v>0</v>
      </c>
      <c r="Y19" s="421">
        <f>'[4]6.3.5) สัดส่วนไฟฟ้า 61'!C12</f>
        <v>0</v>
      </c>
    </row>
    <row r="20" spans="2:25" ht="21">
      <c r="B20" s="422"/>
      <c r="C20" s="422"/>
      <c r="D20" s="422"/>
      <c r="E20" s="428"/>
      <c r="F20" s="428"/>
      <c r="G20" s="428"/>
      <c r="H20" s="428"/>
      <c r="I20" s="428"/>
      <c r="J20" s="428"/>
      <c r="K20" s="428"/>
      <c r="L20" s="428"/>
      <c r="W20" s="421" t="s">
        <v>152</v>
      </c>
      <c r="X20" s="436">
        <f>'[4]สัดส่วนไฟฟ้า 60'!C13</f>
        <v>0</v>
      </c>
      <c r="Y20" s="421">
        <f>'[4]6.3.5) สัดส่วนไฟฟ้า 61'!C13</f>
        <v>0</v>
      </c>
    </row>
    <row r="21" spans="2:25" ht="21">
      <c r="B21" s="422"/>
      <c r="C21" s="422"/>
      <c r="D21" s="422"/>
      <c r="E21" s="428"/>
      <c r="F21" s="428"/>
      <c r="G21" s="428"/>
      <c r="H21" s="428"/>
      <c r="I21" s="428"/>
      <c r="J21" s="428"/>
      <c r="K21" s="428"/>
      <c r="L21" s="428"/>
      <c r="W21" s="421" t="s">
        <v>101</v>
      </c>
      <c r="X21" s="436">
        <f>'[4]สัดส่วนไฟฟ้า 60'!C14</f>
        <v>0</v>
      </c>
      <c r="Y21" s="421">
        <f>'[4]6.3.5) สัดส่วนไฟฟ้า 61'!C14</f>
        <v>0</v>
      </c>
    </row>
    <row r="22" spans="2:25" ht="21">
      <c r="B22" s="422"/>
      <c r="C22" s="422"/>
      <c r="D22" s="422"/>
      <c r="E22" s="428"/>
      <c r="F22" s="428"/>
      <c r="G22" s="428"/>
      <c r="H22" s="428"/>
      <c r="I22" s="428"/>
      <c r="J22" s="428"/>
      <c r="K22" s="428"/>
      <c r="L22" s="428"/>
    </row>
    <row r="23" spans="2:25" ht="21">
      <c r="B23" s="422"/>
      <c r="C23" s="422"/>
      <c r="D23" s="422"/>
      <c r="E23" s="428"/>
      <c r="F23" s="428"/>
      <c r="G23" s="428"/>
      <c r="H23" s="428"/>
      <c r="I23" s="428"/>
      <c r="J23" s="428"/>
      <c r="K23" s="428"/>
      <c r="L23" s="428"/>
    </row>
    <row r="24" spans="2:25" ht="21">
      <c r="B24" s="422"/>
      <c r="C24" s="422"/>
      <c r="D24" s="422"/>
      <c r="E24" s="428"/>
      <c r="F24" s="428"/>
      <c r="G24" s="428"/>
      <c r="H24" s="428"/>
      <c r="I24" s="428"/>
      <c r="J24" s="428"/>
      <c r="K24" s="428"/>
      <c r="L24" s="428"/>
    </row>
    <row r="25" spans="2:25" ht="23.25">
      <c r="B25" s="422"/>
      <c r="C25" s="434" t="s">
        <v>889</v>
      </c>
      <c r="D25" s="422"/>
      <c r="E25" s="428"/>
      <c r="F25" s="428"/>
      <c r="G25" s="428"/>
      <c r="H25" s="428"/>
      <c r="I25" s="428"/>
      <c r="J25" s="428"/>
      <c r="K25" s="428"/>
      <c r="L25" s="428"/>
    </row>
    <row r="26" spans="2:25" ht="23.25">
      <c r="B26" s="422"/>
      <c r="C26" s="434"/>
      <c r="D26" s="422"/>
      <c r="E26" s="428"/>
      <c r="F26" s="428"/>
      <c r="G26" s="428"/>
      <c r="H26" s="428"/>
      <c r="I26" s="428"/>
      <c r="J26" s="428"/>
      <c r="K26" s="428"/>
      <c r="L26" s="428"/>
    </row>
    <row r="27" spans="2:25" ht="21">
      <c r="B27" s="422"/>
      <c r="C27" s="422"/>
      <c r="D27" s="422"/>
      <c r="E27" s="428"/>
      <c r="F27" s="428"/>
      <c r="G27" s="428"/>
      <c r="H27" s="428"/>
      <c r="I27" s="428"/>
      <c r="J27" s="428"/>
      <c r="K27" s="428"/>
      <c r="L27" s="428"/>
      <c r="S27" s="437"/>
    </row>
    <row r="28" spans="2:25" ht="23.25">
      <c r="B28" s="422"/>
      <c r="C28" s="422"/>
      <c r="D28" s="434"/>
      <c r="E28" s="428"/>
      <c r="F28" s="428"/>
      <c r="G28" s="428"/>
      <c r="H28" s="428"/>
      <c r="I28" s="428"/>
      <c r="J28" s="428"/>
      <c r="K28" s="428"/>
      <c r="L28" s="428"/>
      <c r="W28" s="421" t="s">
        <v>755</v>
      </c>
      <c r="X28" s="421" t="s">
        <v>801</v>
      </c>
    </row>
    <row r="29" spans="2:25" ht="23.25">
      <c r="B29" s="422"/>
      <c r="C29" s="422"/>
      <c r="D29" s="434"/>
      <c r="E29" s="428"/>
      <c r="F29" s="428"/>
      <c r="G29" s="428"/>
      <c r="H29" s="428"/>
      <c r="I29" s="428"/>
      <c r="J29" s="428"/>
      <c r="K29" s="428"/>
      <c r="L29" s="428"/>
      <c r="Q29" s="436"/>
      <c r="R29" s="477"/>
      <c r="S29" s="436"/>
      <c r="T29" s="436"/>
      <c r="U29" s="436"/>
      <c r="V29" s="436"/>
      <c r="W29" s="421" t="s">
        <v>755</v>
      </c>
      <c r="Y29" s="436"/>
    </row>
    <row r="30" spans="2:25" ht="23.25">
      <c r="B30" s="422"/>
      <c r="C30" s="422"/>
      <c r="D30" s="434"/>
      <c r="E30" s="428"/>
      <c r="F30" s="428"/>
      <c r="G30" s="428"/>
      <c r="H30" s="428"/>
      <c r="I30" s="428"/>
      <c r="J30" s="428"/>
      <c r="K30" s="428"/>
      <c r="L30" s="428"/>
      <c r="Q30" s="436"/>
      <c r="W30" s="421" t="s">
        <v>756</v>
      </c>
      <c r="Y30" s="436"/>
    </row>
    <row r="31" spans="2:25" ht="23.25">
      <c r="B31" s="422"/>
      <c r="C31" s="422"/>
      <c r="D31" s="434"/>
      <c r="E31" s="428"/>
      <c r="F31" s="428"/>
      <c r="G31" s="428"/>
      <c r="H31" s="428"/>
      <c r="I31" s="428"/>
      <c r="J31" s="428"/>
      <c r="K31" s="428"/>
      <c r="L31" s="428"/>
      <c r="W31" s="421">
        <f>'[4]สัดส่วนเชื้อเพลิง 60'!B9</f>
        <v>0</v>
      </c>
      <c r="X31" s="436">
        <f>'[4]สัดส่วนเชื้อเพลิง 60'!E12</f>
        <v>0</v>
      </c>
      <c r="Y31" s="436"/>
    </row>
    <row r="32" spans="2:25" ht="23.25">
      <c r="B32" s="422"/>
      <c r="C32" s="422"/>
      <c r="D32" s="434"/>
      <c r="E32" s="428"/>
      <c r="F32" s="428"/>
      <c r="G32" s="428"/>
      <c r="H32" s="428"/>
      <c r="I32" s="428"/>
      <c r="J32" s="428"/>
      <c r="K32" s="428"/>
      <c r="L32" s="428"/>
      <c r="W32" s="421">
        <f>'[4]สัดส่วนเชื้อเพลิง 60'!B10</f>
        <v>0</v>
      </c>
      <c r="X32" s="436">
        <f>'[4]6.3.6) สัดส่วนเชื้อเพลิง 61'!E12</f>
        <v>0</v>
      </c>
      <c r="Y32" s="436"/>
    </row>
    <row r="33" spans="2:25" ht="23.25">
      <c r="B33" s="422"/>
      <c r="C33" s="422"/>
      <c r="D33" s="434"/>
      <c r="E33" s="428"/>
      <c r="F33" s="428"/>
      <c r="G33" s="428"/>
      <c r="H33" s="428"/>
      <c r="I33" s="428"/>
      <c r="J33" s="428"/>
      <c r="K33" s="428"/>
      <c r="L33" s="428"/>
      <c r="V33" s="421" t="s">
        <v>101</v>
      </c>
      <c r="W33" s="421">
        <f>+'[4]สัดส่วนเชื้อเพลิง 60'!E12</f>
        <v>0</v>
      </c>
      <c r="X33" s="421">
        <f>+'[4]6.3.6) สัดส่วนเชื้อเพลิง 61'!E12</f>
        <v>0</v>
      </c>
      <c r="Y33" s="435"/>
    </row>
    <row r="34" spans="2:25" ht="23.25">
      <c r="B34" s="422"/>
      <c r="C34" s="422"/>
      <c r="D34" s="434"/>
      <c r="E34" s="428"/>
      <c r="F34" s="428"/>
      <c r="G34" s="428"/>
      <c r="H34" s="428"/>
      <c r="I34" s="428"/>
      <c r="J34" s="428"/>
      <c r="K34" s="428"/>
      <c r="L34" s="428"/>
    </row>
    <row r="35" spans="2:25" ht="23.25">
      <c r="B35" s="422"/>
      <c r="C35" s="434" t="s">
        <v>890</v>
      </c>
      <c r="D35" s="434"/>
      <c r="E35" s="428"/>
      <c r="F35" s="428"/>
      <c r="G35" s="428"/>
      <c r="H35" s="428"/>
      <c r="I35" s="428"/>
      <c r="J35" s="428"/>
      <c r="K35" s="428"/>
      <c r="L35" s="428"/>
    </row>
    <row r="36" spans="2:25" ht="23.25">
      <c r="B36" s="422"/>
      <c r="C36" s="422"/>
      <c r="D36" s="434"/>
      <c r="E36" s="428"/>
      <c r="F36" s="428"/>
      <c r="G36" s="428"/>
      <c r="H36" s="428"/>
      <c r="I36" s="428"/>
      <c r="J36" s="428"/>
      <c r="K36" s="428"/>
      <c r="L36" s="428"/>
    </row>
    <row r="37" spans="2:25" ht="21">
      <c r="B37" s="422"/>
    </row>
  </sheetData>
  <mergeCells count="1">
    <mergeCell ref="C12:L1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&amp;C71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R25"/>
  <sheetViews>
    <sheetView showGridLines="0" view="pageBreakPreview" zoomScaleNormal="100" zoomScaleSheetLayoutView="100" workbookViewId="0">
      <selection activeCell="F13" sqref="F13:I13"/>
    </sheetView>
  </sheetViews>
  <sheetFormatPr defaultRowHeight="21"/>
  <cols>
    <col min="1" max="1" width="8.25" style="41" customWidth="1"/>
    <col min="2" max="2" width="11.625" style="41" customWidth="1"/>
    <col min="3" max="3" width="7.375" style="41" customWidth="1"/>
    <col min="4" max="4" width="6.125" style="41" customWidth="1"/>
    <col min="5" max="5" width="14.375" style="41" customWidth="1"/>
    <col min="6" max="6" width="8.125" style="41" customWidth="1"/>
    <col min="7" max="7" width="4.5" style="41" customWidth="1"/>
    <col min="8" max="8" width="6.625" style="41" customWidth="1"/>
    <col min="9" max="9" width="4.625" style="41" customWidth="1"/>
    <col min="10" max="10" width="8.125" style="41" customWidth="1"/>
    <col min="11" max="11" width="10.75" style="41" customWidth="1"/>
    <col min="12" max="13" width="9" style="41"/>
    <col min="14" max="14" width="10.625" style="41" customWidth="1"/>
    <col min="15" max="15" width="4.375" style="41" customWidth="1"/>
    <col min="16" max="16" width="6.75" style="41" customWidth="1"/>
    <col min="17" max="17" width="5.75" style="41" customWidth="1"/>
    <col min="18" max="18" width="6.5" style="41" customWidth="1"/>
    <col min="19" max="16384" width="9" style="41"/>
  </cols>
  <sheetData>
    <row r="1" spans="1:18">
      <c r="A1" s="94" t="s">
        <v>807</v>
      </c>
    </row>
    <row r="2" spans="1:18">
      <c r="A2" s="94" t="s">
        <v>385</v>
      </c>
      <c r="B2" s="105" t="s">
        <v>808</v>
      </c>
    </row>
    <row r="3" spans="1:18" ht="11.25" customHeight="1"/>
    <row r="4" spans="1:18">
      <c r="A4" s="638" t="s">
        <v>887</v>
      </c>
      <c r="B4" s="638"/>
      <c r="C4" s="638"/>
      <c r="D4" s="638"/>
      <c r="E4" s="638"/>
      <c r="F4" s="638"/>
      <c r="G4" s="638"/>
      <c r="H4" s="638"/>
      <c r="I4" s="638"/>
      <c r="J4" s="638"/>
      <c r="K4" s="638"/>
    </row>
    <row r="5" spans="1:18" ht="12" customHeight="1"/>
    <row r="6" spans="1:18" ht="27.75" customHeight="1">
      <c r="A6" s="775" t="s">
        <v>53</v>
      </c>
      <c r="B6" s="775" t="s">
        <v>370</v>
      </c>
      <c r="C6" s="776" t="s">
        <v>153</v>
      </c>
      <c r="D6" s="776"/>
      <c r="E6" s="776"/>
      <c r="F6" s="777" t="s">
        <v>156</v>
      </c>
      <c r="G6" s="777"/>
      <c r="H6" s="777"/>
      <c r="I6" s="777"/>
      <c r="J6" s="775" t="s">
        <v>53</v>
      </c>
      <c r="K6" s="775" t="s">
        <v>370</v>
      </c>
      <c r="L6" s="776" t="s">
        <v>153</v>
      </c>
      <c r="M6" s="776"/>
      <c r="N6" s="776"/>
      <c r="O6" s="777" t="s">
        <v>156</v>
      </c>
      <c r="P6" s="777"/>
      <c r="Q6" s="777"/>
      <c r="R6" s="777"/>
    </row>
    <row r="7" spans="1:18">
      <c r="A7" s="775"/>
      <c r="B7" s="775"/>
      <c r="C7" s="777" t="s">
        <v>154</v>
      </c>
      <c r="D7" s="777"/>
      <c r="E7" s="106" t="s">
        <v>155</v>
      </c>
      <c r="F7" s="1011" t="s">
        <v>369</v>
      </c>
      <c r="G7" s="1011"/>
      <c r="H7" s="1011"/>
      <c r="I7" s="1011"/>
      <c r="J7" s="775"/>
      <c r="K7" s="775"/>
      <c r="L7" s="777" t="s">
        <v>154</v>
      </c>
      <c r="M7" s="777"/>
      <c r="N7" s="106" t="s">
        <v>155</v>
      </c>
      <c r="O7" s="1011" t="s">
        <v>369</v>
      </c>
      <c r="P7" s="1011"/>
      <c r="Q7" s="1011"/>
      <c r="R7" s="1011"/>
    </row>
    <row r="8" spans="1:18">
      <c r="A8" s="775"/>
      <c r="B8" s="775"/>
      <c r="C8" s="778" t="s">
        <v>111</v>
      </c>
      <c r="D8" s="778"/>
      <c r="E8" s="107" t="s">
        <v>126</v>
      </c>
      <c r="F8" s="1012"/>
      <c r="G8" s="1012"/>
      <c r="H8" s="1012"/>
      <c r="I8" s="1012"/>
      <c r="J8" s="775"/>
      <c r="K8" s="775"/>
      <c r="L8" s="778" t="s">
        <v>111</v>
      </c>
      <c r="M8" s="778"/>
      <c r="N8" s="107" t="s">
        <v>126</v>
      </c>
      <c r="O8" s="1012"/>
      <c r="P8" s="1012"/>
      <c r="Q8" s="1012"/>
      <c r="R8" s="1012"/>
    </row>
    <row r="9" spans="1:18" ht="20.25" customHeight="1">
      <c r="A9" s="325">
        <v>243254</v>
      </c>
      <c r="B9" s="479">
        <f>'SEC(พื้นที่) 66'!B9</f>
        <v>0</v>
      </c>
      <c r="C9" s="769">
        <f>'SEC(พื้นที่) 66'!C9:D9</f>
        <v>0</v>
      </c>
      <c r="D9" s="770"/>
      <c r="E9" s="480">
        <f>'SEC(พื้นที่) 66'!E9</f>
        <v>0</v>
      </c>
      <c r="F9" s="769" t="e">
        <f>((3.6*C9)+E9)/B9</f>
        <v>#DIV/0!</v>
      </c>
      <c r="G9" s="1010"/>
      <c r="H9" s="1010"/>
      <c r="I9" s="770"/>
      <c r="J9" s="325">
        <v>243619</v>
      </c>
      <c r="K9" s="479">
        <f>ข้อมูลการใช้อาคารรายเดือน_67!E9</f>
        <v>0</v>
      </c>
      <c r="L9" s="769">
        <f>'6.3.2) ไฟฟ้าปี 67'!F8</f>
        <v>0</v>
      </c>
      <c r="M9" s="770"/>
      <c r="N9" s="480">
        <f>'6.3.3) เชื้อเพลิง 67'!V6</f>
        <v>0</v>
      </c>
      <c r="O9" s="769" t="e">
        <f>((3.6*L9)+N9)/K9</f>
        <v>#DIV/0!</v>
      </c>
      <c r="P9" s="1010"/>
      <c r="Q9" s="1010"/>
      <c r="R9" s="770"/>
    </row>
    <row r="10" spans="1:18" ht="20.25" customHeight="1">
      <c r="A10" s="325">
        <v>243285</v>
      </c>
      <c r="B10" s="479">
        <f>'SEC(พื้นที่) 66'!B10</f>
        <v>0</v>
      </c>
      <c r="C10" s="769">
        <f>'SEC(พื้นที่) 66'!C10:D10</f>
        <v>0</v>
      </c>
      <c r="D10" s="770"/>
      <c r="E10" s="480">
        <f>'SEC(พื้นที่) 66'!E10</f>
        <v>0</v>
      </c>
      <c r="F10" s="769" t="e">
        <f>((3.6*C10)+E10)/B10</f>
        <v>#DIV/0!</v>
      </c>
      <c r="G10" s="1010"/>
      <c r="H10" s="1010"/>
      <c r="I10" s="770"/>
      <c r="J10" s="325">
        <v>243650</v>
      </c>
      <c r="K10" s="479">
        <f>ข้อมูลการใช้อาคารรายเดือน_67!E10</f>
        <v>0</v>
      </c>
      <c r="L10" s="769">
        <f>'6.3.2) ไฟฟ้าปี 67'!F9</f>
        <v>0</v>
      </c>
      <c r="M10" s="770"/>
      <c r="N10" s="480">
        <f>'6.3.3) เชื้อเพลิง 67'!W6</f>
        <v>0</v>
      </c>
      <c r="O10" s="769" t="e">
        <f>((3.6*L10)+N10)/K10</f>
        <v>#DIV/0!</v>
      </c>
      <c r="P10" s="1010"/>
      <c r="Q10" s="1010"/>
      <c r="R10" s="770"/>
    </row>
    <row r="11" spans="1:18" ht="20.25" customHeight="1">
      <c r="A11" s="325">
        <v>243313</v>
      </c>
      <c r="B11" s="479">
        <f>'SEC(พื้นที่) 66'!B11</f>
        <v>0</v>
      </c>
      <c r="C11" s="769">
        <f>'SEC(พื้นที่) 66'!C11:D11</f>
        <v>0</v>
      </c>
      <c r="D11" s="770"/>
      <c r="E11" s="480">
        <f>'SEC(พื้นที่) 66'!E11</f>
        <v>0</v>
      </c>
      <c r="F11" s="769" t="e">
        <f>((3.6*C11)+E11)/B11</f>
        <v>#DIV/0!</v>
      </c>
      <c r="G11" s="1010"/>
      <c r="H11" s="1010"/>
      <c r="I11" s="770"/>
      <c r="J11" s="325">
        <v>243678</v>
      </c>
      <c r="K11" s="479">
        <f>ข้อมูลการใช้อาคารรายเดือน_67!E11</f>
        <v>0</v>
      </c>
      <c r="L11" s="769">
        <f>'6.3.2) ไฟฟ้าปี 67'!F10</f>
        <v>0</v>
      </c>
      <c r="M11" s="770"/>
      <c r="N11" s="480">
        <f>'6.3.3) เชื้อเพลิง 67'!X6</f>
        <v>0</v>
      </c>
      <c r="O11" s="769" t="e">
        <f>((3.6*L11)+N11)/K11</f>
        <v>#DIV/0!</v>
      </c>
      <c r="P11" s="1010"/>
      <c r="Q11" s="1010"/>
      <c r="R11" s="770"/>
    </row>
    <row r="12" spans="1:18" ht="20.25" customHeight="1">
      <c r="A12" s="325">
        <v>243344</v>
      </c>
      <c r="B12" s="479">
        <f>'SEC(พื้นที่) 66'!B12</f>
        <v>0</v>
      </c>
      <c r="C12" s="769">
        <f>'SEC(พื้นที่) 66'!C12:D12</f>
        <v>0</v>
      </c>
      <c r="D12" s="770"/>
      <c r="E12" s="480">
        <f>'SEC(พื้นที่) 66'!E12</f>
        <v>0</v>
      </c>
      <c r="F12" s="769" t="e">
        <f>((3.6*C12)+E12)/B12</f>
        <v>#DIV/0!</v>
      </c>
      <c r="G12" s="1010"/>
      <c r="H12" s="1010"/>
      <c r="I12" s="770"/>
      <c r="J12" s="325">
        <v>243709</v>
      </c>
      <c r="K12" s="479">
        <f>ข้อมูลการใช้อาคารรายเดือน_67!E12</f>
        <v>0</v>
      </c>
      <c r="L12" s="769">
        <f>'6.3.2) ไฟฟ้าปี 67'!F11</f>
        <v>0</v>
      </c>
      <c r="M12" s="770"/>
      <c r="N12" s="480">
        <f>'6.3.3) เชื้อเพลิง 67'!Y6</f>
        <v>0</v>
      </c>
      <c r="O12" s="769" t="e">
        <f>((3.6*L12)+N12)/K12</f>
        <v>#DIV/0!</v>
      </c>
      <c r="P12" s="1010"/>
      <c r="Q12" s="1010"/>
      <c r="R12" s="770"/>
    </row>
    <row r="13" spans="1:18" ht="20.25" customHeight="1">
      <c r="A13" s="325">
        <v>243374</v>
      </c>
      <c r="B13" s="479">
        <f>'SEC(พื้นที่) 66'!B13</f>
        <v>0</v>
      </c>
      <c r="C13" s="769">
        <f>'SEC(พื้นที่) 66'!C13:D13</f>
        <v>0</v>
      </c>
      <c r="D13" s="770"/>
      <c r="E13" s="480">
        <f>'SEC(พื้นที่) 66'!E13</f>
        <v>0</v>
      </c>
      <c r="F13" s="769" t="e">
        <f>((3.6*C13)+E13)/B13</f>
        <v>#DIV/0!</v>
      </c>
      <c r="G13" s="1010"/>
      <c r="H13" s="1010"/>
      <c r="I13" s="770"/>
      <c r="J13" s="325">
        <v>243739</v>
      </c>
      <c r="K13" s="479">
        <f>ข้อมูลการใช้อาคารรายเดือน_67!E13</f>
        <v>0</v>
      </c>
      <c r="L13" s="769">
        <f>'6.3.2) ไฟฟ้าปี 67'!F12</f>
        <v>0</v>
      </c>
      <c r="M13" s="770"/>
      <c r="N13" s="480">
        <f>'6.3.3) เชื้อเพลิง 67'!Z6</f>
        <v>0</v>
      </c>
      <c r="O13" s="769" t="e">
        <f>((3.6*L13)+N13)/K13</f>
        <v>#DIV/0!</v>
      </c>
      <c r="P13" s="1010"/>
      <c r="Q13" s="1010"/>
      <c r="R13" s="770"/>
    </row>
    <row r="14" spans="1:18" ht="20.25" customHeight="1">
      <c r="A14" s="325">
        <v>243405</v>
      </c>
      <c r="B14" s="479">
        <f>'SEC(พื้นที่) 66'!B14</f>
        <v>0</v>
      </c>
      <c r="C14" s="769">
        <f>'SEC(พื้นที่) 66'!C14:D14</f>
        <v>0</v>
      </c>
      <c r="D14" s="770"/>
      <c r="E14" s="480">
        <f>'SEC(พื้นที่) 66'!E14</f>
        <v>0</v>
      </c>
      <c r="F14" s="769" t="e">
        <f t="shared" ref="F14:F22" si="0">((3.6*C14)+E14)/B14</f>
        <v>#DIV/0!</v>
      </c>
      <c r="G14" s="1010"/>
      <c r="H14" s="1010"/>
      <c r="I14" s="770"/>
      <c r="J14" s="325">
        <v>243770</v>
      </c>
      <c r="K14" s="479">
        <f>ข้อมูลการใช้อาคารรายเดือน_67!E14</f>
        <v>0</v>
      </c>
      <c r="L14" s="769">
        <f>'6.3.2) ไฟฟ้าปี 67'!F13</f>
        <v>0</v>
      </c>
      <c r="M14" s="770"/>
      <c r="N14" s="480">
        <f>'6.3.3) เชื้อเพลิง 67'!AA6</f>
        <v>0</v>
      </c>
      <c r="O14" s="769" t="e">
        <f t="shared" ref="O14:O22" si="1">((3.6*L14)+N14)/K14</f>
        <v>#DIV/0!</v>
      </c>
      <c r="P14" s="1010"/>
      <c r="Q14" s="1010"/>
      <c r="R14" s="770"/>
    </row>
    <row r="15" spans="1:18" ht="20.25" customHeight="1">
      <c r="A15" s="325">
        <v>243435</v>
      </c>
      <c r="B15" s="479">
        <f>'SEC(พื้นที่) 66'!B15</f>
        <v>0</v>
      </c>
      <c r="C15" s="769">
        <f>'SEC(พื้นที่) 66'!C15:D15</f>
        <v>0</v>
      </c>
      <c r="D15" s="770"/>
      <c r="E15" s="480">
        <f>'SEC(พื้นที่) 66'!E15</f>
        <v>0</v>
      </c>
      <c r="F15" s="769" t="e">
        <f t="shared" si="0"/>
        <v>#DIV/0!</v>
      </c>
      <c r="G15" s="1010"/>
      <c r="H15" s="1010"/>
      <c r="I15" s="770"/>
      <c r="J15" s="325">
        <v>243800</v>
      </c>
      <c r="K15" s="479">
        <f>ข้อมูลการใช้อาคารรายเดือน_67!E15</f>
        <v>0</v>
      </c>
      <c r="L15" s="769">
        <f>'6.3.2) ไฟฟ้าปี 67'!F14</f>
        <v>0</v>
      </c>
      <c r="M15" s="770"/>
      <c r="N15" s="480">
        <f>'6.3.3) เชื้อเพลิง 67'!AB6</f>
        <v>0</v>
      </c>
      <c r="O15" s="769" t="e">
        <f t="shared" si="1"/>
        <v>#DIV/0!</v>
      </c>
      <c r="P15" s="1010"/>
      <c r="Q15" s="1010"/>
      <c r="R15" s="770"/>
    </row>
    <row r="16" spans="1:18" ht="20.25" customHeight="1">
      <c r="A16" s="325">
        <v>243466</v>
      </c>
      <c r="B16" s="479">
        <f>'SEC(พื้นที่) 66'!B16</f>
        <v>0</v>
      </c>
      <c r="C16" s="769">
        <f>'SEC(พื้นที่) 66'!C16:D16</f>
        <v>0</v>
      </c>
      <c r="D16" s="770"/>
      <c r="E16" s="480">
        <f>'SEC(พื้นที่) 66'!E16</f>
        <v>0</v>
      </c>
      <c r="F16" s="769" t="e">
        <f t="shared" si="0"/>
        <v>#DIV/0!</v>
      </c>
      <c r="G16" s="1010"/>
      <c r="H16" s="1010"/>
      <c r="I16" s="770"/>
      <c r="J16" s="325">
        <v>243831</v>
      </c>
      <c r="K16" s="479">
        <f>ข้อมูลการใช้อาคารรายเดือน_67!E16</f>
        <v>0</v>
      </c>
      <c r="L16" s="769">
        <f>'6.3.2) ไฟฟ้าปี 67'!F15</f>
        <v>0</v>
      </c>
      <c r="M16" s="770"/>
      <c r="N16" s="480">
        <f>'6.3.3) เชื้อเพลิง 67'!AC6</f>
        <v>0</v>
      </c>
      <c r="O16" s="769" t="e">
        <f t="shared" si="1"/>
        <v>#DIV/0!</v>
      </c>
      <c r="P16" s="1010"/>
      <c r="Q16" s="1010"/>
      <c r="R16" s="770"/>
    </row>
    <row r="17" spans="1:18" ht="20.25" customHeight="1">
      <c r="A17" s="325">
        <v>243497</v>
      </c>
      <c r="B17" s="479">
        <f>'SEC(พื้นที่) 66'!B17</f>
        <v>0</v>
      </c>
      <c r="C17" s="769">
        <f>'SEC(พื้นที่) 66'!C17:D17</f>
        <v>0</v>
      </c>
      <c r="D17" s="770"/>
      <c r="E17" s="480">
        <f>'SEC(พื้นที่) 66'!E17</f>
        <v>0</v>
      </c>
      <c r="F17" s="769" t="e">
        <f t="shared" si="0"/>
        <v>#DIV/0!</v>
      </c>
      <c r="G17" s="1010"/>
      <c r="H17" s="1010"/>
      <c r="I17" s="770"/>
      <c r="J17" s="325">
        <v>243862</v>
      </c>
      <c r="K17" s="479">
        <f>ข้อมูลการใช้อาคารรายเดือน_67!E17</f>
        <v>0</v>
      </c>
      <c r="L17" s="769">
        <f>'6.3.2) ไฟฟ้าปี 67'!F16</f>
        <v>0</v>
      </c>
      <c r="M17" s="770"/>
      <c r="N17" s="480">
        <f>'6.3.3) เชื้อเพลิง 67'!AD6</f>
        <v>0</v>
      </c>
      <c r="O17" s="769" t="e">
        <f t="shared" si="1"/>
        <v>#DIV/0!</v>
      </c>
      <c r="P17" s="1010"/>
      <c r="Q17" s="1010"/>
      <c r="R17" s="770"/>
    </row>
    <row r="18" spans="1:18" ht="20.25" customHeight="1">
      <c r="A18" s="325">
        <v>243527</v>
      </c>
      <c r="B18" s="479">
        <f>'SEC(พื้นที่) 66'!B18</f>
        <v>0</v>
      </c>
      <c r="C18" s="769">
        <f>'SEC(พื้นที่) 66'!C18:D18</f>
        <v>0</v>
      </c>
      <c r="D18" s="770"/>
      <c r="E18" s="480">
        <f>'SEC(พื้นที่) 66'!E18</f>
        <v>0</v>
      </c>
      <c r="F18" s="769" t="e">
        <f t="shared" si="0"/>
        <v>#DIV/0!</v>
      </c>
      <c r="G18" s="1010"/>
      <c r="H18" s="1010"/>
      <c r="I18" s="770"/>
      <c r="J18" s="325">
        <v>243892</v>
      </c>
      <c r="K18" s="479">
        <f>ข้อมูลการใช้อาคารรายเดือน_67!E18</f>
        <v>0</v>
      </c>
      <c r="L18" s="769">
        <f>'6.3.2) ไฟฟ้าปี 67'!F17</f>
        <v>0</v>
      </c>
      <c r="M18" s="770"/>
      <c r="N18" s="480">
        <f>'6.3.3) เชื้อเพลิง 67'!AE6</f>
        <v>0</v>
      </c>
      <c r="O18" s="769" t="e">
        <f t="shared" si="1"/>
        <v>#DIV/0!</v>
      </c>
      <c r="P18" s="1010"/>
      <c r="Q18" s="1010"/>
      <c r="R18" s="770"/>
    </row>
    <row r="19" spans="1:18" ht="20.25" customHeight="1">
      <c r="A19" s="325">
        <v>243558</v>
      </c>
      <c r="B19" s="479">
        <f>'SEC(พื้นที่) 66'!B19</f>
        <v>0</v>
      </c>
      <c r="C19" s="769">
        <f>'SEC(พื้นที่) 66'!C19:D19</f>
        <v>0</v>
      </c>
      <c r="D19" s="770"/>
      <c r="E19" s="480">
        <f>'SEC(พื้นที่) 66'!E19</f>
        <v>0</v>
      </c>
      <c r="F19" s="769" t="e">
        <f t="shared" si="0"/>
        <v>#DIV/0!</v>
      </c>
      <c r="G19" s="1010"/>
      <c r="H19" s="1010"/>
      <c r="I19" s="770"/>
      <c r="J19" s="325">
        <v>243923</v>
      </c>
      <c r="K19" s="479">
        <f>ข้อมูลการใช้อาคารรายเดือน_67!E19</f>
        <v>0</v>
      </c>
      <c r="L19" s="769">
        <f>'6.3.2) ไฟฟ้าปี 67'!F18</f>
        <v>0</v>
      </c>
      <c r="M19" s="770"/>
      <c r="N19" s="480">
        <f>'6.3.3) เชื้อเพลิง 67'!AF6</f>
        <v>0</v>
      </c>
      <c r="O19" s="769" t="e">
        <f t="shared" si="1"/>
        <v>#DIV/0!</v>
      </c>
      <c r="P19" s="1010"/>
      <c r="Q19" s="1010"/>
      <c r="R19" s="770"/>
    </row>
    <row r="20" spans="1:18" ht="20.25" customHeight="1">
      <c r="A20" s="325">
        <v>243588</v>
      </c>
      <c r="B20" s="479">
        <f>'SEC(พื้นที่) 66'!B20</f>
        <v>0</v>
      </c>
      <c r="C20" s="769">
        <f>'SEC(พื้นที่) 66'!C20:D20</f>
        <v>0</v>
      </c>
      <c r="D20" s="770"/>
      <c r="E20" s="480">
        <f>'SEC(พื้นที่) 66'!E20</f>
        <v>0</v>
      </c>
      <c r="F20" s="769" t="e">
        <f t="shared" si="0"/>
        <v>#DIV/0!</v>
      </c>
      <c r="G20" s="1010"/>
      <c r="H20" s="1010"/>
      <c r="I20" s="770"/>
      <c r="J20" s="325">
        <v>243953</v>
      </c>
      <c r="K20" s="479">
        <f>ข้อมูลการใช้อาคารรายเดือน_67!E20</f>
        <v>0</v>
      </c>
      <c r="L20" s="769">
        <f>'6.3.2) ไฟฟ้าปี 67'!F19</f>
        <v>0</v>
      </c>
      <c r="M20" s="770"/>
      <c r="N20" s="480">
        <f>'6.3.3) เชื้อเพลิง 67'!AG6</f>
        <v>0</v>
      </c>
      <c r="O20" s="769" t="e">
        <f t="shared" si="1"/>
        <v>#DIV/0!</v>
      </c>
      <c r="P20" s="1010"/>
      <c r="Q20" s="1010"/>
      <c r="R20" s="770"/>
    </row>
    <row r="21" spans="1:18" ht="20.25" customHeight="1">
      <c r="A21" s="299" t="s">
        <v>101</v>
      </c>
      <c r="B21" s="479">
        <f>SUM(B9:B20)</f>
        <v>0</v>
      </c>
      <c r="C21" s="771">
        <f>SUM(C9:D20)</f>
        <v>0</v>
      </c>
      <c r="D21" s="771"/>
      <c r="E21" s="479">
        <f>SUM(E9:E20)</f>
        <v>0</v>
      </c>
      <c r="F21" s="769" t="e">
        <f t="shared" si="0"/>
        <v>#DIV/0!</v>
      </c>
      <c r="G21" s="1010"/>
      <c r="H21" s="1010"/>
      <c r="I21" s="770"/>
      <c r="J21" s="299" t="s">
        <v>101</v>
      </c>
      <c r="K21" s="479">
        <f>SUM(K9:K20)</f>
        <v>0</v>
      </c>
      <c r="L21" s="771">
        <f>SUM(L9:M20)</f>
        <v>0</v>
      </c>
      <c r="M21" s="771"/>
      <c r="N21" s="479">
        <f>SUM(N9:N20)</f>
        <v>0</v>
      </c>
      <c r="O21" s="769" t="e">
        <f t="shared" si="1"/>
        <v>#DIV/0!</v>
      </c>
      <c r="P21" s="1010"/>
      <c r="Q21" s="1010"/>
      <c r="R21" s="770"/>
    </row>
    <row r="22" spans="1:18" ht="20.25" customHeight="1">
      <c r="A22" s="299" t="s">
        <v>113</v>
      </c>
      <c r="B22" s="479">
        <f>AVERAGE(B9:B20)</f>
        <v>0</v>
      </c>
      <c r="C22" s="771">
        <f>AVERAGE(C9:D20)</f>
        <v>0</v>
      </c>
      <c r="D22" s="771"/>
      <c r="E22" s="479">
        <f>AVERAGE(E9:E20)</f>
        <v>0</v>
      </c>
      <c r="F22" s="769" t="e">
        <f t="shared" si="0"/>
        <v>#DIV/0!</v>
      </c>
      <c r="G22" s="1010"/>
      <c r="H22" s="1010"/>
      <c r="I22" s="770"/>
      <c r="J22" s="299" t="s">
        <v>113</v>
      </c>
      <c r="K22" s="479">
        <f>AVERAGE(K9:K20)</f>
        <v>0</v>
      </c>
      <c r="L22" s="771">
        <f>AVERAGE(L9:M20)</f>
        <v>0</v>
      </c>
      <c r="M22" s="771"/>
      <c r="N22" s="479">
        <f>AVERAGE(N9:N20)</f>
        <v>0</v>
      </c>
      <c r="O22" s="769" t="e">
        <f t="shared" si="1"/>
        <v>#DIV/0!</v>
      </c>
      <c r="P22" s="1010"/>
      <c r="Q22" s="1010"/>
      <c r="R22" s="770"/>
    </row>
    <row r="23" spans="1:18" ht="18" customHeight="1"/>
    <row r="24" spans="1:18" s="221" customFormat="1" ht="15.75">
      <c r="A24" s="237" t="s">
        <v>157</v>
      </c>
      <c r="B24" s="266" t="s">
        <v>534</v>
      </c>
    </row>
    <row r="25" spans="1:18" s="221" customFormat="1" ht="18" customHeight="1">
      <c r="F25" s="326" t="s">
        <v>368</v>
      </c>
      <c r="G25" s="326"/>
      <c r="H25" s="326"/>
      <c r="I25" s="326"/>
    </row>
  </sheetData>
  <mergeCells count="71">
    <mergeCell ref="F19:I19"/>
    <mergeCell ref="L19:M19"/>
    <mergeCell ref="O19:R19"/>
    <mergeCell ref="F22:I22"/>
    <mergeCell ref="L22:M22"/>
    <mergeCell ref="O22:R22"/>
    <mergeCell ref="F20:I20"/>
    <mergeCell ref="L20:M20"/>
    <mergeCell ref="O20:R20"/>
    <mergeCell ref="F21:I21"/>
    <mergeCell ref="L21:M21"/>
    <mergeCell ref="O21:R21"/>
    <mergeCell ref="L16:M16"/>
    <mergeCell ref="O16:R16"/>
    <mergeCell ref="F18:I18"/>
    <mergeCell ref="L18:M18"/>
    <mergeCell ref="O18:R18"/>
    <mergeCell ref="F17:I17"/>
    <mergeCell ref="L17:M17"/>
    <mergeCell ref="O17:R17"/>
    <mergeCell ref="F15:I15"/>
    <mergeCell ref="L12:M12"/>
    <mergeCell ref="O12:R12"/>
    <mergeCell ref="F13:I13"/>
    <mergeCell ref="L13:M13"/>
    <mergeCell ref="O13:R13"/>
    <mergeCell ref="F14:I14"/>
    <mergeCell ref="L14:M14"/>
    <mergeCell ref="O14:R14"/>
    <mergeCell ref="F12:I12"/>
    <mergeCell ref="L15:M15"/>
    <mergeCell ref="O15:R15"/>
    <mergeCell ref="F16:I16"/>
    <mergeCell ref="L11:M11"/>
    <mergeCell ref="O11:R11"/>
    <mergeCell ref="L6:N6"/>
    <mergeCell ref="O6:R6"/>
    <mergeCell ref="F7:I8"/>
    <mergeCell ref="L7:M7"/>
    <mergeCell ref="O7:R8"/>
    <mergeCell ref="L8:M8"/>
    <mergeCell ref="L9:M9"/>
    <mergeCell ref="O9:R9"/>
    <mergeCell ref="F10:I10"/>
    <mergeCell ref="L10:M10"/>
    <mergeCell ref="O10:R10"/>
    <mergeCell ref="F9:I9"/>
    <mergeCell ref="C12:D12"/>
    <mergeCell ref="C13:D13"/>
    <mergeCell ref="A4:K4"/>
    <mergeCell ref="F6:I6"/>
    <mergeCell ref="J6:J8"/>
    <mergeCell ref="K6:K8"/>
    <mergeCell ref="C9:D9"/>
    <mergeCell ref="A6:A8"/>
    <mergeCell ref="B6:B8"/>
    <mergeCell ref="C6:E6"/>
    <mergeCell ref="C7:D7"/>
    <mergeCell ref="C8:D8"/>
    <mergeCell ref="F11:I11"/>
    <mergeCell ref="C22:D22"/>
    <mergeCell ref="C18:D18"/>
    <mergeCell ref="C19:D19"/>
    <mergeCell ref="C20:D20"/>
    <mergeCell ref="C10:D10"/>
    <mergeCell ref="C11:D11"/>
    <mergeCell ref="C14:D14"/>
    <mergeCell ref="C15:D15"/>
    <mergeCell ref="C16:D16"/>
    <mergeCell ref="C17:D17"/>
    <mergeCell ref="C21:D21"/>
  </mergeCells>
  <pageMargins left="0.78740157480314965" right="0.39370078740157483" top="0.78740157480314965" bottom="0.59055118110236227" header="0.31496062992125984" footer="0.31496062992125984"/>
  <pageSetup paperSize="9" scale="88" firstPageNumber="18" orientation="landscape" r:id="rId1"/>
  <headerFooter>
    <oddFooter>&amp;C72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5:P15"/>
  <sheetViews>
    <sheetView view="pageBreakPreview" zoomScaleNormal="100" zoomScaleSheetLayoutView="100" workbookViewId="0">
      <selection activeCell="S9" sqref="S9"/>
    </sheetView>
  </sheetViews>
  <sheetFormatPr defaultRowHeight="21"/>
  <cols>
    <col min="1" max="1" width="8.25" style="41" customWidth="1"/>
    <col min="2" max="2" width="11.625" style="41" customWidth="1"/>
    <col min="3" max="3" width="7.375" style="41" customWidth="1"/>
    <col min="4" max="4" width="6.125" style="41" customWidth="1"/>
    <col min="5" max="5" width="14.375" style="41" customWidth="1"/>
    <col min="6" max="6" width="8.125" style="41" customWidth="1"/>
    <col min="7" max="7" width="4.5" style="41" customWidth="1"/>
    <col min="8" max="8" width="6.625" style="41" customWidth="1"/>
    <col min="9" max="9" width="4.625" style="41" customWidth="1"/>
    <col min="10" max="10" width="8.125" style="41" customWidth="1"/>
    <col min="11" max="11" width="10.75" style="41" customWidth="1"/>
    <col min="12" max="14" width="9" style="41"/>
    <col min="15" max="15" width="4.375" style="41" customWidth="1"/>
    <col min="16" max="16" width="7.5" style="41" customWidth="1"/>
    <col min="17" max="17" width="6.625" style="41" customWidth="1"/>
    <col min="18" max="18" width="6.5" style="41" customWidth="1"/>
    <col min="19" max="16384" width="9" style="41"/>
  </cols>
  <sheetData>
    <row r="5" spans="1:16">
      <c r="A5" s="438"/>
      <c r="B5" s="438"/>
      <c r="C5" s="438"/>
      <c r="D5" s="438"/>
      <c r="E5" s="438"/>
      <c r="F5" s="438"/>
      <c r="G5" s="438"/>
      <c r="H5" s="438"/>
      <c r="I5" s="438"/>
    </row>
    <row r="6" spans="1:16">
      <c r="A6" s="438"/>
      <c r="B6" s="438"/>
      <c r="C6" s="438"/>
      <c r="D6" s="438"/>
      <c r="E6" s="438"/>
      <c r="F6" s="438"/>
      <c r="G6" s="438"/>
      <c r="H6" s="438"/>
      <c r="I6" s="438"/>
    </row>
    <row r="15" spans="1:16">
      <c r="A15" s="638" t="s">
        <v>886</v>
      </c>
      <c r="B15" s="638"/>
      <c r="C15" s="638"/>
      <c r="D15" s="638"/>
      <c r="E15" s="638"/>
      <c r="F15" s="638"/>
      <c r="G15" s="638"/>
      <c r="H15" s="638"/>
      <c r="I15" s="638"/>
      <c r="J15" s="638"/>
      <c r="K15" s="638"/>
      <c r="L15" s="638"/>
      <c r="M15" s="638"/>
      <c r="N15" s="638"/>
      <c r="O15" s="638"/>
      <c r="P15" s="638"/>
    </row>
  </sheetData>
  <mergeCells count="1">
    <mergeCell ref="A15:P1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&amp;C73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0" tint="-0.249977111117893"/>
  </sheetPr>
  <dimension ref="A1:R26"/>
  <sheetViews>
    <sheetView showGridLines="0" showWhiteSpace="0" view="pageBreakPreview" zoomScaleNormal="100" zoomScaleSheetLayoutView="100" zoomScalePageLayoutView="75" workbookViewId="0">
      <selection activeCell="T11" sqref="T11"/>
    </sheetView>
  </sheetViews>
  <sheetFormatPr defaultRowHeight="21"/>
  <cols>
    <col min="1" max="1" width="8.25" style="41" customWidth="1"/>
    <col min="2" max="2" width="12.25" style="41" customWidth="1"/>
    <col min="3" max="3" width="7.375" style="41" customWidth="1"/>
    <col min="4" max="4" width="6.375" style="41" customWidth="1"/>
    <col min="5" max="5" width="14.375" style="41" customWidth="1"/>
    <col min="6" max="6" width="9.375" style="41" customWidth="1"/>
    <col min="7" max="7" width="4.375" style="41" customWidth="1"/>
    <col min="8" max="8" width="4.625" style="41" customWidth="1"/>
    <col min="9" max="9" width="3.5" style="41" customWidth="1"/>
    <col min="10" max="10" width="9" style="41"/>
    <col min="11" max="11" width="11" style="41" customWidth="1"/>
    <col min="12" max="12" width="9" style="41"/>
    <col min="13" max="13" width="4.625" style="41" customWidth="1"/>
    <col min="14" max="14" width="9" style="41"/>
    <col min="15" max="15" width="5.125" style="41" customWidth="1"/>
    <col min="16" max="16" width="6.375" style="41" customWidth="1"/>
    <col min="17" max="17" width="6.875" style="41" customWidth="1"/>
    <col min="18" max="18" width="5.5" style="41" customWidth="1"/>
    <col min="19" max="16384" width="9" style="41"/>
  </cols>
  <sheetData>
    <row r="1" spans="1:18">
      <c r="A1" s="94" t="s">
        <v>809</v>
      </c>
      <c r="B1" s="94"/>
    </row>
    <row r="2" spans="1:18" ht="14.25" customHeight="1">
      <c r="A2" s="94"/>
      <c r="B2" s="94"/>
    </row>
    <row r="3" spans="1:18">
      <c r="B3" s="94"/>
      <c r="C3" s="94" t="s">
        <v>885</v>
      </c>
      <c r="D3" s="94"/>
      <c r="E3" s="94"/>
      <c r="F3" s="94"/>
      <c r="G3" s="94"/>
      <c r="H3" s="94"/>
      <c r="I3" s="94"/>
    </row>
    <row r="4" spans="1:18" ht="8.25" customHeight="1">
      <c r="A4" s="40"/>
      <c r="B4" s="40"/>
      <c r="C4" s="40"/>
      <c r="D4" s="40"/>
      <c r="E4" s="40"/>
      <c r="F4" s="40"/>
      <c r="G4" s="40"/>
      <c r="H4" s="40"/>
      <c r="I4" s="40"/>
    </row>
    <row r="5" spans="1:18" ht="27.75" customHeight="1">
      <c r="A5" s="775" t="s">
        <v>53</v>
      </c>
      <c r="B5" s="775" t="s">
        <v>371</v>
      </c>
      <c r="C5" s="776" t="s">
        <v>153</v>
      </c>
      <c r="D5" s="776"/>
      <c r="E5" s="776"/>
      <c r="F5" s="777" t="s">
        <v>156</v>
      </c>
      <c r="G5" s="777"/>
      <c r="H5" s="777"/>
      <c r="I5" s="777"/>
      <c r="J5" s="775" t="s">
        <v>53</v>
      </c>
      <c r="K5" s="775" t="s">
        <v>371</v>
      </c>
      <c r="L5" s="776" t="s">
        <v>153</v>
      </c>
      <c r="M5" s="776"/>
      <c r="N5" s="776"/>
      <c r="O5" s="777" t="s">
        <v>156</v>
      </c>
      <c r="P5" s="777"/>
      <c r="Q5" s="777"/>
      <c r="R5" s="777"/>
    </row>
    <row r="6" spans="1:18">
      <c r="A6" s="775"/>
      <c r="B6" s="775"/>
      <c r="C6" s="777" t="s">
        <v>154</v>
      </c>
      <c r="D6" s="777"/>
      <c r="E6" s="106" t="s">
        <v>155</v>
      </c>
      <c r="F6" s="1011" t="s">
        <v>527</v>
      </c>
      <c r="G6" s="1011"/>
      <c r="H6" s="1011"/>
      <c r="I6" s="1011"/>
      <c r="J6" s="775"/>
      <c r="K6" s="775"/>
      <c r="L6" s="777" t="s">
        <v>154</v>
      </c>
      <c r="M6" s="777"/>
      <c r="N6" s="106" t="s">
        <v>155</v>
      </c>
      <c r="O6" s="1011" t="s">
        <v>527</v>
      </c>
      <c r="P6" s="1011"/>
      <c r="Q6" s="1011"/>
      <c r="R6" s="1011"/>
    </row>
    <row r="7" spans="1:18">
      <c r="A7" s="775"/>
      <c r="B7" s="775"/>
      <c r="C7" s="778" t="s">
        <v>111</v>
      </c>
      <c r="D7" s="778"/>
      <c r="E7" s="107" t="s">
        <v>126</v>
      </c>
      <c r="F7" s="1012"/>
      <c r="G7" s="1012"/>
      <c r="H7" s="1012"/>
      <c r="I7" s="1012"/>
      <c r="J7" s="775"/>
      <c r="K7" s="775"/>
      <c r="L7" s="778" t="s">
        <v>111</v>
      </c>
      <c r="M7" s="778"/>
      <c r="N7" s="107" t="s">
        <v>126</v>
      </c>
      <c r="O7" s="1012"/>
      <c r="P7" s="1012"/>
      <c r="Q7" s="1012"/>
      <c r="R7" s="1012"/>
    </row>
    <row r="8" spans="1:18" ht="20.25" customHeight="1">
      <c r="A8" s="325">
        <v>243254</v>
      </c>
      <c r="B8" s="479">
        <f>'SEC(โรงพยาบาล) 66'!B8</f>
        <v>0</v>
      </c>
      <c r="C8" s="769"/>
      <c r="D8" s="770"/>
      <c r="E8" s="480">
        <f>'SEC(โรงพยาบาล) 66'!E8</f>
        <v>0</v>
      </c>
      <c r="F8" s="1013" t="e">
        <f>((3.6*C8)+E8)/B8</f>
        <v>#DIV/0!</v>
      </c>
      <c r="G8" s="1014"/>
      <c r="H8" s="1014"/>
      <c r="I8" s="1015"/>
      <c r="J8" s="325">
        <v>243619</v>
      </c>
      <c r="K8" s="479">
        <f>ข้อมูลการใช้อาคารรายเดือน_67!H9</f>
        <v>0</v>
      </c>
      <c r="L8" s="1013" t="str">
        <f>IF(ข้อมูลการใช้อาคารรายเดือน_67!H9&gt;0,'6.3.2) ไฟฟ้าปี 67'!F8," ")</f>
        <v xml:space="preserve"> </v>
      </c>
      <c r="M8" s="1015"/>
      <c r="N8" s="490" t="str">
        <f>IF(ข้อมูลการใช้อาคารรายเดือน_67!H9&gt;0,'SEC (ทุกกรณี) (2)'!N9," ")</f>
        <v xml:space="preserve"> </v>
      </c>
      <c r="O8" s="1013" t="e">
        <f>((3.6*L8)+N8)/K8</f>
        <v>#VALUE!</v>
      </c>
      <c r="P8" s="1014"/>
      <c r="Q8" s="1014"/>
      <c r="R8" s="1015"/>
    </row>
    <row r="9" spans="1:18" ht="20.25" customHeight="1">
      <c r="A9" s="325">
        <v>243285</v>
      </c>
      <c r="B9" s="479">
        <f>'SEC(โรงพยาบาล) 66'!B9</f>
        <v>0</v>
      </c>
      <c r="C9" s="769"/>
      <c r="D9" s="770"/>
      <c r="E9" s="480">
        <f>'SEC(โรงพยาบาล) 66'!E9</f>
        <v>0</v>
      </c>
      <c r="F9" s="1013" t="e">
        <f t="shared" ref="F9:F21" si="0">((3.6*C9)+E9)/B9</f>
        <v>#DIV/0!</v>
      </c>
      <c r="G9" s="1014"/>
      <c r="H9" s="1014"/>
      <c r="I9" s="1015"/>
      <c r="J9" s="325">
        <v>243650</v>
      </c>
      <c r="K9" s="479">
        <f>ข้อมูลการใช้อาคารรายเดือน_67!H10</f>
        <v>0</v>
      </c>
      <c r="L9" s="1013" t="str">
        <f>IF(ข้อมูลการใช้อาคารรายเดือน_67!H10&gt;0,'6.3.2) ไฟฟ้าปี 67'!F9," ")</f>
        <v xml:space="preserve"> </v>
      </c>
      <c r="M9" s="1015"/>
      <c r="N9" s="490" t="str">
        <f>IF(ข้อมูลการใช้อาคารรายเดือน_67!H10&gt;0,'SEC (ทุกกรณี) (2)'!N10," ")</f>
        <v xml:space="preserve"> </v>
      </c>
      <c r="O9" s="1013" t="e">
        <f t="shared" ref="O9:O21" si="1">((3.6*L9)+N9)/K9</f>
        <v>#VALUE!</v>
      </c>
      <c r="P9" s="1014"/>
      <c r="Q9" s="1014"/>
      <c r="R9" s="1015"/>
    </row>
    <row r="10" spans="1:18" ht="20.25" customHeight="1">
      <c r="A10" s="325">
        <v>243313</v>
      </c>
      <c r="B10" s="479">
        <f>'SEC(โรงพยาบาล) 66'!B10</f>
        <v>0</v>
      </c>
      <c r="C10" s="769"/>
      <c r="D10" s="770"/>
      <c r="E10" s="480">
        <f>'SEC(โรงพยาบาล) 66'!E10</f>
        <v>0</v>
      </c>
      <c r="F10" s="1013" t="e">
        <f t="shared" si="0"/>
        <v>#DIV/0!</v>
      </c>
      <c r="G10" s="1014"/>
      <c r="H10" s="1014"/>
      <c r="I10" s="1015"/>
      <c r="J10" s="325">
        <v>243678</v>
      </c>
      <c r="K10" s="479">
        <f>ข้อมูลการใช้อาคารรายเดือน_67!H11</f>
        <v>0</v>
      </c>
      <c r="L10" s="1013" t="str">
        <f>IF(ข้อมูลการใช้อาคารรายเดือน_67!H11&gt;0,'6.3.2) ไฟฟ้าปี 67'!F10," ")</f>
        <v xml:space="preserve"> </v>
      </c>
      <c r="M10" s="1015"/>
      <c r="N10" s="490" t="str">
        <f>IF(ข้อมูลการใช้อาคารรายเดือน_67!H11&gt;0,'SEC (ทุกกรณี) (2)'!N11," ")</f>
        <v xml:space="preserve"> </v>
      </c>
      <c r="O10" s="1013" t="e">
        <f t="shared" si="1"/>
        <v>#VALUE!</v>
      </c>
      <c r="P10" s="1014"/>
      <c r="Q10" s="1014"/>
      <c r="R10" s="1015"/>
    </row>
    <row r="11" spans="1:18" ht="20.25" customHeight="1">
      <c r="A11" s="325">
        <v>243344</v>
      </c>
      <c r="B11" s="479">
        <f>'SEC(โรงพยาบาล) 66'!B11</f>
        <v>0</v>
      </c>
      <c r="C11" s="769"/>
      <c r="D11" s="770"/>
      <c r="E11" s="480">
        <f>'SEC(โรงพยาบาล) 66'!E11</f>
        <v>0</v>
      </c>
      <c r="F11" s="1013" t="e">
        <f t="shared" si="0"/>
        <v>#DIV/0!</v>
      </c>
      <c r="G11" s="1014"/>
      <c r="H11" s="1014"/>
      <c r="I11" s="1015"/>
      <c r="J11" s="325">
        <v>243709</v>
      </c>
      <c r="K11" s="479">
        <f>ข้อมูลการใช้อาคารรายเดือน_67!H12</f>
        <v>0</v>
      </c>
      <c r="L11" s="1013" t="str">
        <f>IF(ข้อมูลการใช้อาคารรายเดือน_67!H12&gt;0,'6.3.2) ไฟฟ้าปี 67'!F11," ")</f>
        <v xml:space="preserve"> </v>
      </c>
      <c r="M11" s="1015"/>
      <c r="N11" s="490" t="str">
        <f>IF(ข้อมูลการใช้อาคารรายเดือน_67!H12&gt;0,'SEC (ทุกกรณี) (2)'!N12," ")</f>
        <v xml:space="preserve"> </v>
      </c>
      <c r="O11" s="1013" t="e">
        <f t="shared" si="1"/>
        <v>#VALUE!</v>
      </c>
      <c r="P11" s="1014"/>
      <c r="Q11" s="1014"/>
      <c r="R11" s="1015"/>
    </row>
    <row r="12" spans="1:18" ht="20.25" customHeight="1">
      <c r="A12" s="325">
        <v>243374</v>
      </c>
      <c r="B12" s="479">
        <f>'SEC(โรงพยาบาล) 66'!B12</f>
        <v>0</v>
      </c>
      <c r="C12" s="769"/>
      <c r="D12" s="770"/>
      <c r="E12" s="480">
        <f>'SEC(โรงพยาบาล) 66'!E12</f>
        <v>0</v>
      </c>
      <c r="F12" s="1013" t="e">
        <f t="shared" si="0"/>
        <v>#DIV/0!</v>
      </c>
      <c r="G12" s="1014"/>
      <c r="H12" s="1014"/>
      <c r="I12" s="1015"/>
      <c r="J12" s="325">
        <v>243739</v>
      </c>
      <c r="K12" s="479">
        <f>ข้อมูลการใช้อาคารรายเดือน_67!H13</f>
        <v>0</v>
      </c>
      <c r="L12" s="1013" t="str">
        <f>IF(ข้อมูลการใช้อาคารรายเดือน_67!H13&gt;0,'6.3.2) ไฟฟ้าปี 67'!F12," ")</f>
        <v xml:space="preserve"> </v>
      </c>
      <c r="M12" s="1015"/>
      <c r="N12" s="490" t="str">
        <f>IF(ข้อมูลการใช้อาคารรายเดือน_67!H13&gt;0,'SEC (ทุกกรณี) (2)'!N13," ")</f>
        <v xml:space="preserve"> </v>
      </c>
      <c r="O12" s="1013" t="e">
        <f t="shared" si="1"/>
        <v>#VALUE!</v>
      </c>
      <c r="P12" s="1014"/>
      <c r="Q12" s="1014"/>
      <c r="R12" s="1015"/>
    </row>
    <row r="13" spans="1:18" ht="20.25" customHeight="1">
      <c r="A13" s="325">
        <v>243405</v>
      </c>
      <c r="B13" s="479">
        <f>'SEC(โรงพยาบาล) 66'!B13</f>
        <v>0</v>
      </c>
      <c r="C13" s="769"/>
      <c r="D13" s="770"/>
      <c r="E13" s="480">
        <f>'SEC(โรงพยาบาล) 66'!E13</f>
        <v>0</v>
      </c>
      <c r="F13" s="1013" t="e">
        <f t="shared" si="0"/>
        <v>#DIV/0!</v>
      </c>
      <c r="G13" s="1014"/>
      <c r="H13" s="1014"/>
      <c r="I13" s="1015"/>
      <c r="J13" s="325">
        <v>243770</v>
      </c>
      <c r="K13" s="479">
        <f>ข้อมูลการใช้อาคารรายเดือน_67!H14</f>
        <v>0</v>
      </c>
      <c r="L13" s="1013" t="str">
        <f>IF(ข้อมูลการใช้อาคารรายเดือน_67!H14&gt;0,'6.3.2) ไฟฟ้าปี 67'!F13," ")</f>
        <v xml:space="preserve"> </v>
      </c>
      <c r="M13" s="1015"/>
      <c r="N13" s="490" t="str">
        <f>IF(ข้อมูลการใช้อาคารรายเดือน_67!H14&gt;0,'SEC (ทุกกรณี) (2)'!N14," ")</f>
        <v xml:space="preserve"> </v>
      </c>
      <c r="O13" s="1013" t="e">
        <f t="shared" si="1"/>
        <v>#VALUE!</v>
      </c>
      <c r="P13" s="1014"/>
      <c r="Q13" s="1014"/>
      <c r="R13" s="1015"/>
    </row>
    <row r="14" spans="1:18" ht="20.25" customHeight="1">
      <c r="A14" s="325">
        <v>243435</v>
      </c>
      <c r="B14" s="479">
        <f>'SEC(โรงพยาบาล) 66'!B14</f>
        <v>0</v>
      </c>
      <c r="C14" s="769"/>
      <c r="D14" s="770"/>
      <c r="E14" s="480">
        <f>'SEC(โรงพยาบาล) 66'!E14</f>
        <v>0</v>
      </c>
      <c r="F14" s="1013" t="e">
        <f t="shared" si="0"/>
        <v>#DIV/0!</v>
      </c>
      <c r="G14" s="1014"/>
      <c r="H14" s="1014"/>
      <c r="I14" s="1015"/>
      <c r="J14" s="325">
        <v>243800</v>
      </c>
      <c r="K14" s="479">
        <f>ข้อมูลการใช้อาคารรายเดือน_67!H15</f>
        <v>0</v>
      </c>
      <c r="L14" s="1013" t="str">
        <f>IF(ข้อมูลการใช้อาคารรายเดือน_67!H15&gt;0,'6.3.2) ไฟฟ้าปี 67'!F14," ")</f>
        <v xml:space="preserve"> </v>
      </c>
      <c r="M14" s="1015"/>
      <c r="N14" s="490" t="str">
        <f>IF(ข้อมูลการใช้อาคารรายเดือน_67!H15&gt;0,'SEC (ทุกกรณี) (2)'!N15," ")</f>
        <v xml:space="preserve"> </v>
      </c>
      <c r="O14" s="1013" t="e">
        <f t="shared" si="1"/>
        <v>#VALUE!</v>
      </c>
      <c r="P14" s="1014"/>
      <c r="Q14" s="1014"/>
      <c r="R14" s="1015"/>
    </row>
    <row r="15" spans="1:18" ht="20.25" customHeight="1">
      <c r="A15" s="325">
        <v>243466</v>
      </c>
      <c r="B15" s="479">
        <f>'SEC(โรงพยาบาล) 66'!B15</f>
        <v>0</v>
      </c>
      <c r="C15" s="769"/>
      <c r="D15" s="770"/>
      <c r="E15" s="480">
        <f>'SEC(โรงพยาบาล) 66'!E15</f>
        <v>0</v>
      </c>
      <c r="F15" s="1013" t="e">
        <f t="shared" si="0"/>
        <v>#DIV/0!</v>
      </c>
      <c r="G15" s="1014"/>
      <c r="H15" s="1014"/>
      <c r="I15" s="1015"/>
      <c r="J15" s="325">
        <v>243831</v>
      </c>
      <c r="K15" s="479">
        <f>ข้อมูลการใช้อาคารรายเดือน_67!H16</f>
        <v>0</v>
      </c>
      <c r="L15" s="1013" t="str">
        <f>IF(ข้อมูลการใช้อาคารรายเดือน_67!H16&gt;0,'6.3.2) ไฟฟ้าปี 67'!F15," ")</f>
        <v xml:space="preserve"> </v>
      </c>
      <c r="M15" s="1015"/>
      <c r="N15" s="490" t="str">
        <f>IF(ข้อมูลการใช้อาคารรายเดือน_67!H16&gt;0,'SEC (ทุกกรณี) (2)'!N16," ")</f>
        <v xml:space="preserve"> </v>
      </c>
      <c r="O15" s="1013" t="e">
        <f t="shared" si="1"/>
        <v>#VALUE!</v>
      </c>
      <c r="P15" s="1014"/>
      <c r="Q15" s="1014"/>
      <c r="R15" s="1015"/>
    </row>
    <row r="16" spans="1:18" ht="20.25" customHeight="1">
      <c r="A16" s="325">
        <v>243497</v>
      </c>
      <c r="B16" s="479">
        <f>'SEC(โรงพยาบาล) 66'!B16</f>
        <v>0</v>
      </c>
      <c r="C16" s="769"/>
      <c r="D16" s="770"/>
      <c r="E16" s="480">
        <f>'SEC(โรงพยาบาล) 66'!E16</f>
        <v>0</v>
      </c>
      <c r="F16" s="1013" t="e">
        <f t="shared" si="0"/>
        <v>#DIV/0!</v>
      </c>
      <c r="G16" s="1014"/>
      <c r="H16" s="1014"/>
      <c r="I16" s="1015"/>
      <c r="J16" s="325">
        <v>243862</v>
      </c>
      <c r="K16" s="479">
        <f>ข้อมูลการใช้อาคารรายเดือน_67!H17</f>
        <v>0</v>
      </c>
      <c r="L16" s="1013" t="str">
        <f>IF(ข้อมูลการใช้อาคารรายเดือน_67!H17&gt;0,'6.3.2) ไฟฟ้าปี 67'!F16," ")</f>
        <v xml:space="preserve"> </v>
      </c>
      <c r="M16" s="1015"/>
      <c r="N16" s="490" t="str">
        <f>IF(ข้อมูลการใช้อาคารรายเดือน_67!H17&gt;0,'SEC (ทุกกรณี) (2)'!N17," ")</f>
        <v xml:space="preserve"> </v>
      </c>
      <c r="O16" s="1013" t="e">
        <f t="shared" si="1"/>
        <v>#VALUE!</v>
      </c>
      <c r="P16" s="1014"/>
      <c r="Q16" s="1014"/>
      <c r="R16" s="1015"/>
    </row>
    <row r="17" spans="1:18" ht="20.25" customHeight="1">
      <c r="A17" s="325">
        <v>243527</v>
      </c>
      <c r="B17" s="479">
        <f>'SEC(โรงพยาบาล) 66'!B17</f>
        <v>0</v>
      </c>
      <c r="C17" s="769"/>
      <c r="D17" s="770"/>
      <c r="E17" s="480">
        <f>'SEC(โรงพยาบาล) 66'!E17</f>
        <v>0</v>
      </c>
      <c r="F17" s="1013" t="e">
        <f t="shared" si="0"/>
        <v>#DIV/0!</v>
      </c>
      <c r="G17" s="1014"/>
      <c r="H17" s="1014"/>
      <c r="I17" s="1015"/>
      <c r="J17" s="325">
        <v>243892</v>
      </c>
      <c r="K17" s="479">
        <f>ข้อมูลการใช้อาคารรายเดือน_67!H18</f>
        <v>0</v>
      </c>
      <c r="L17" s="1013" t="str">
        <f>IF(ข้อมูลการใช้อาคารรายเดือน_67!H18&gt;0,'6.3.2) ไฟฟ้าปี 67'!F17," ")</f>
        <v xml:space="preserve"> </v>
      </c>
      <c r="M17" s="1015"/>
      <c r="N17" s="490" t="str">
        <f>IF(ข้อมูลการใช้อาคารรายเดือน_67!H18&gt;0,'SEC (ทุกกรณี) (2)'!N18," ")</f>
        <v xml:space="preserve"> </v>
      </c>
      <c r="O17" s="1013" t="e">
        <f t="shared" si="1"/>
        <v>#VALUE!</v>
      </c>
      <c r="P17" s="1014"/>
      <c r="Q17" s="1014"/>
      <c r="R17" s="1015"/>
    </row>
    <row r="18" spans="1:18" ht="20.25" customHeight="1">
      <c r="A18" s="325">
        <v>243558</v>
      </c>
      <c r="B18" s="479">
        <f>'SEC(โรงพยาบาล) 66'!B18</f>
        <v>0</v>
      </c>
      <c r="C18" s="769"/>
      <c r="D18" s="770"/>
      <c r="E18" s="480">
        <f>'SEC(โรงพยาบาล) 66'!E18</f>
        <v>0</v>
      </c>
      <c r="F18" s="1013" t="e">
        <f t="shared" si="0"/>
        <v>#DIV/0!</v>
      </c>
      <c r="G18" s="1014"/>
      <c r="H18" s="1014"/>
      <c r="I18" s="1015"/>
      <c r="J18" s="325">
        <v>243923</v>
      </c>
      <c r="K18" s="479">
        <f>ข้อมูลการใช้อาคารรายเดือน_67!H19</f>
        <v>0</v>
      </c>
      <c r="L18" s="1013" t="str">
        <f>IF(ข้อมูลการใช้อาคารรายเดือน_67!H19&gt;0,'6.3.2) ไฟฟ้าปี 67'!F18," ")</f>
        <v xml:space="preserve"> </v>
      </c>
      <c r="M18" s="1015"/>
      <c r="N18" s="490" t="str">
        <f>IF(ข้อมูลการใช้อาคารรายเดือน_67!H19&gt;0,'SEC (ทุกกรณี) (2)'!N19," ")</f>
        <v xml:space="preserve"> </v>
      </c>
      <c r="O18" s="1013" t="e">
        <f t="shared" si="1"/>
        <v>#VALUE!</v>
      </c>
      <c r="P18" s="1014"/>
      <c r="Q18" s="1014"/>
      <c r="R18" s="1015"/>
    </row>
    <row r="19" spans="1:18" ht="20.25" customHeight="1">
      <c r="A19" s="325">
        <v>243588</v>
      </c>
      <c r="B19" s="479">
        <f>'SEC(โรงพยาบาล) 66'!B19</f>
        <v>0</v>
      </c>
      <c r="C19" s="769"/>
      <c r="D19" s="770"/>
      <c r="E19" s="480">
        <f>'SEC(โรงพยาบาล) 66'!E19</f>
        <v>0</v>
      </c>
      <c r="F19" s="1013" t="e">
        <f t="shared" si="0"/>
        <v>#DIV/0!</v>
      </c>
      <c r="G19" s="1014"/>
      <c r="H19" s="1014"/>
      <c r="I19" s="1015"/>
      <c r="J19" s="325">
        <v>243953</v>
      </c>
      <c r="K19" s="479">
        <f>ข้อมูลการใช้อาคารรายเดือน_67!H20</f>
        <v>0</v>
      </c>
      <c r="L19" s="1013" t="str">
        <f>IF(ข้อมูลการใช้อาคารรายเดือน_67!H20&gt;0,'6.3.2) ไฟฟ้าปี 67'!F19," ")</f>
        <v xml:space="preserve"> </v>
      </c>
      <c r="M19" s="1015"/>
      <c r="N19" s="490" t="str">
        <f>IF(ข้อมูลการใช้อาคารรายเดือน_67!H20&gt;0,'SEC (ทุกกรณี) (2)'!N20," ")</f>
        <v xml:space="preserve"> </v>
      </c>
      <c r="O19" s="1013" t="e">
        <f t="shared" si="1"/>
        <v>#VALUE!</v>
      </c>
      <c r="P19" s="1014"/>
      <c r="Q19" s="1014"/>
      <c r="R19" s="1015"/>
    </row>
    <row r="20" spans="1:18" ht="20.25" customHeight="1">
      <c r="A20" s="299" t="s">
        <v>101</v>
      </c>
      <c r="B20" s="479">
        <f>SUM(B8:B19)</f>
        <v>0</v>
      </c>
      <c r="C20" s="771">
        <f>SUM(C8:D19)</f>
        <v>0</v>
      </c>
      <c r="D20" s="771"/>
      <c r="E20" s="479">
        <f>SUM(E8:E19)</f>
        <v>0</v>
      </c>
      <c r="F20" s="1013" t="e">
        <f t="shared" si="0"/>
        <v>#DIV/0!</v>
      </c>
      <c r="G20" s="1014"/>
      <c r="H20" s="1014"/>
      <c r="I20" s="1015"/>
      <c r="J20" s="299" t="s">
        <v>101</v>
      </c>
      <c r="K20" s="479">
        <f>SUM(K8:K19)</f>
        <v>0</v>
      </c>
      <c r="L20" s="771">
        <f>SUM(L8:M19)</f>
        <v>0</v>
      </c>
      <c r="M20" s="771"/>
      <c r="N20" s="479">
        <f>SUM(N8:N19)</f>
        <v>0</v>
      </c>
      <c r="O20" s="1013" t="e">
        <f t="shared" si="1"/>
        <v>#DIV/0!</v>
      </c>
      <c r="P20" s="1014"/>
      <c r="Q20" s="1014"/>
      <c r="R20" s="1015"/>
    </row>
    <row r="21" spans="1:18" ht="20.25" customHeight="1">
      <c r="A21" s="299" t="s">
        <v>113</v>
      </c>
      <c r="B21" s="479">
        <f>AVERAGE(B8:B19)</f>
        <v>0</v>
      </c>
      <c r="C21" s="771" t="e">
        <f>AVERAGE(C8:D19)</f>
        <v>#DIV/0!</v>
      </c>
      <c r="D21" s="771"/>
      <c r="E21" s="479">
        <f>AVERAGE(E8:E19)</f>
        <v>0</v>
      </c>
      <c r="F21" s="1013" t="e">
        <f t="shared" si="0"/>
        <v>#DIV/0!</v>
      </c>
      <c r="G21" s="1014"/>
      <c r="H21" s="1014"/>
      <c r="I21" s="1015"/>
      <c r="J21" s="299" t="s">
        <v>113</v>
      </c>
      <c r="K21" s="479">
        <f>AVERAGE(K8:K19)</f>
        <v>0</v>
      </c>
      <c r="L21" s="1016" t="e">
        <f>AVERAGE(L8:M19)</f>
        <v>#DIV/0!</v>
      </c>
      <c r="M21" s="1016"/>
      <c r="N21" s="489" t="e">
        <f>AVERAGE(N8:N19)</f>
        <v>#DIV/0!</v>
      </c>
      <c r="O21" s="1013" t="e">
        <f t="shared" si="1"/>
        <v>#DIV/0!</v>
      </c>
      <c r="P21" s="1014"/>
      <c r="Q21" s="1014"/>
      <c r="R21" s="1015"/>
    </row>
    <row r="23" spans="1:18" s="266" customFormat="1" ht="18" customHeight="1">
      <c r="A23" s="327" t="s">
        <v>157</v>
      </c>
      <c r="B23" s="328" t="s">
        <v>539</v>
      </c>
    </row>
    <row r="24" spans="1:18" s="266" customFormat="1" ht="22.5" customHeight="1">
      <c r="D24" s="329"/>
      <c r="E24" s="786" t="s">
        <v>371</v>
      </c>
      <c r="F24" s="786"/>
      <c r="G24" s="786"/>
      <c r="H24" s="330"/>
      <c r="I24" s="330"/>
      <c r="J24" s="329"/>
    </row>
    <row r="25" spans="1:18" ht="28.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ht="30" customHeight="1"/>
  </sheetData>
  <mergeCells count="71">
    <mergeCell ref="L20:M20"/>
    <mergeCell ref="O20:R20"/>
    <mergeCell ref="F21:I21"/>
    <mergeCell ref="L21:M21"/>
    <mergeCell ref="O21:R21"/>
    <mergeCell ref="L19:M19"/>
    <mergeCell ref="O19:R19"/>
    <mergeCell ref="F17:I17"/>
    <mergeCell ref="L14:M14"/>
    <mergeCell ref="O14:R14"/>
    <mergeCell ref="F15:I15"/>
    <mergeCell ref="L15:M15"/>
    <mergeCell ref="O15:R15"/>
    <mergeCell ref="F16:I16"/>
    <mergeCell ref="L16:M16"/>
    <mergeCell ref="O16:R16"/>
    <mergeCell ref="L17:M17"/>
    <mergeCell ref="O17:R17"/>
    <mergeCell ref="F18:I18"/>
    <mergeCell ref="L18:M18"/>
    <mergeCell ref="O18:R18"/>
    <mergeCell ref="L13:M13"/>
    <mergeCell ref="O13:R13"/>
    <mergeCell ref="L8:M8"/>
    <mergeCell ref="O8:R8"/>
    <mergeCell ref="F9:I9"/>
    <mergeCell ref="L9:M9"/>
    <mergeCell ref="O9:R9"/>
    <mergeCell ref="F10:I10"/>
    <mergeCell ref="L10:M10"/>
    <mergeCell ref="O10:R10"/>
    <mergeCell ref="L11:M11"/>
    <mergeCell ref="O11:R11"/>
    <mergeCell ref="F12:I12"/>
    <mergeCell ref="L12:M12"/>
    <mergeCell ref="O12:R12"/>
    <mergeCell ref="K5:K7"/>
    <mergeCell ref="L5:N5"/>
    <mergeCell ref="O5:R5"/>
    <mergeCell ref="F6:I7"/>
    <mergeCell ref="L6:M6"/>
    <mergeCell ref="O6:R7"/>
    <mergeCell ref="L7:M7"/>
    <mergeCell ref="J5:J7"/>
    <mergeCell ref="F5:I5"/>
    <mergeCell ref="A5:A7"/>
    <mergeCell ref="B5:B7"/>
    <mergeCell ref="C5:E5"/>
    <mergeCell ref="C6:D6"/>
    <mergeCell ref="C7:D7"/>
    <mergeCell ref="C8:D8"/>
    <mergeCell ref="C9:D9"/>
    <mergeCell ref="C10:D10"/>
    <mergeCell ref="F8:I8"/>
    <mergeCell ref="C11:D11"/>
    <mergeCell ref="C12:D12"/>
    <mergeCell ref="C13:D13"/>
    <mergeCell ref="F11:I11"/>
    <mergeCell ref="C14:D14"/>
    <mergeCell ref="C15:D15"/>
    <mergeCell ref="F13:I13"/>
    <mergeCell ref="C16:D16"/>
    <mergeCell ref="F14:I14"/>
    <mergeCell ref="C20:D20"/>
    <mergeCell ref="C21:D21"/>
    <mergeCell ref="E24:G24"/>
    <mergeCell ref="C17:D17"/>
    <mergeCell ref="C18:D18"/>
    <mergeCell ref="C19:D19"/>
    <mergeCell ref="F20:I20"/>
    <mergeCell ref="F19:I19"/>
  </mergeCells>
  <pageMargins left="0.74803149606299213" right="0.59055118110236227" top="0.74803149606299213" bottom="0.59055118110236227" header="0.31496062992125984" footer="0.31496062992125984"/>
  <pageSetup paperSize="9" scale="90" orientation="landscape" horizontalDpi="300" verticalDpi="300" r:id="rId1"/>
  <headerFooter>
    <oddFooter>&amp;C 74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6:Q17"/>
  <sheetViews>
    <sheetView view="pageBreakPreview" zoomScaleNormal="100" zoomScaleSheetLayoutView="100" workbookViewId="0">
      <selection activeCell="O11" sqref="O11"/>
    </sheetView>
  </sheetViews>
  <sheetFormatPr defaultRowHeight="21"/>
  <cols>
    <col min="1" max="1" width="8.25" style="41" customWidth="1"/>
    <col min="2" max="2" width="7.375" style="41" customWidth="1"/>
    <col min="3" max="3" width="6.125" style="41" customWidth="1"/>
    <col min="4" max="4" width="14.375" style="41" customWidth="1"/>
    <col min="5" max="5" width="9.375" style="41" customWidth="1"/>
    <col min="6" max="6" width="4.375" style="41" customWidth="1"/>
    <col min="7" max="7" width="4.625" style="41" customWidth="1"/>
    <col min="8" max="8" width="6.25" style="41" customWidth="1"/>
    <col min="9" max="9" width="9" style="41"/>
    <col min="10" max="10" width="11.25" style="41" customWidth="1"/>
    <col min="11" max="13" width="9" style="41"/>
    <col min="14" max="14" width="5.125" style="41" customWidth="1"/>
    <col min="15" max="15" width="6.375" style="41" customWidth="1"/>
    <col min="16" max="16" width="6.875" style="41" customWidth="1"/>
    <col min="17" max="17" width="5.625" style="41" customWidth="1"/>
    <col min="18" max="16384" width="9" style="41"/>
  </cols>
  <sheetData>
    <row r="16" ht="26.25" customHeight="1"/>
    <row r="17" spans="1:17">
      <c r="A17" s="638" t="s">
        <v>884</v>
      </c>
      <c r="B17" s="638"/>
      <c r="C17" s="638"/>
      <c r="D17" s="638"/>
      <c r="E17" s="638"/>
      <c r="F17" s="638"/>
      <c r="G17" s="638"/>
      <c r="H17" s="638"/>
      <c r="I17" s="638"/>
      <c r="J17" s="638"/>
      <c r="K17" s="638"/>
      <c r="L17" s="638"/>
      <c r="M17" s="638"/>
      <c r="N17" s="638"/>
      <c r="O17" s="638"/>
      <c r="P17" s="638"/>
      <c r="Q17" s="638"/>
    </row>
  </sheetData>
  <mergeCells count="1">
    <mergeCell ref="A17:Q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&amp;C75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0" tint="-0.249977111117893"/>
  </sheetPr>
  <dimension ref="A1:R25"/>
  <sheetViews>
    <sheetView showGridLines="0" view="pageBreakPreview" zoomScaleNormal="100" zoomScaleSheetLayoutView="100" workbookViewId="0">
      <selection activeCell="G25" sqref="G25"/>
    </sheetView>
  </sheetViews>
  <sheetFormatPr defaultRowHeight="21"/>
  <cols>
    <col min="1" max="1" width="8.25" style="41" customWidth="1"/>
    <col min="2" max="2" width="11.625" style="41" customWidth="1"/>
    <col min="3" max="3" width="7.375" style="41" customWidth="1"/>
    <col min="4" max="4" width="6.125" style="41" customWidth="1"/>
    <col min="5" max="5" width="14.375" style="41" customWidth="1"/>
    <col min="6" max="6" width="6.75" style="41" customWidth="1"/>
    <col min="7" max="7" width="6.625" style="41" customWidth="1"/>
    <col min="8" max="8" width="5.375" style="41" customWidth="1"/>
    <col min="9" max="9" width="6.625" style="41" customWidth="1"/>
    <col min="10" max="10" width="9" style="41"/>
    <col min="11" max="11" width="11.25" style="41" customWidth="1"/>
    <col min="12" max="13" width="9" style="41"/>
    <col min="14" max="14" width="12.375" style="41" customWidth="1"/>
    <col min="15" max="15" width="3.75" style="41" customWidth="1"/>
    <col min="16" max="16" width="6.625" style="41" customWidth="1"/>
    <col min="17" max="17" width="9" style="41"/>
    <col min="18" max="18" width="2.5" style="41" customWidth="1"/>
    <col min="19" max="16384" width="9" style="41"/>
  </cols>
  <sheetData>
    <row r="1" spans="1:18">
      <c r="A1" s="94" t="s">
        <v>789</v>
      </c>
      <c r="B1" s="94"/>
    </row>
    <row r="2" spans="1:18" ht="11.25" customHeight="1">
      <c r="A2" s="94"/>
      <c r="B2" s="94"/>
    </row>
    <row r="3" spans="1:18" ht="24.75" customHeight="1">
      <c r="C3" s="94" t="s">
        <v>883</v>
      </c>
    </row>
    <row r="4" spans="1:18" ht="10.5" customHeight="1"/>
    <row r="5" spans="1:18" ht="27.75" customHeight="1">
      <c r="A5" s="775" t="s">
        <v>53</v>
      </c>
      <c r="B5" s="775" t="s">
        <v>372</v>
      </c>
      <c r="C5" s="776" t="s">
        <v>153</v>
      </c>
      <c r="D5" s="776"/>
      <c r="E5" s="776"/>
      <c r="F5" s="777" t="s">
        <v>156</v>
      </c>
      <c r="G5" s="777"/>
      <c r="H5" s="777"/>
      <c r="I5" s="777"/>
      <c r="J5" s="775" t="s">
        <v>53</v>
      </c>
      <c r="K5" s="775" t="s">
        <v>372</v>
      </c>
      <c r="L5" s="776" t="s">
        <v>153</v>
      </c>
      <c r="M5" s="776"/>
      <c r="N5" s="776"/>
      <c r="O5" s="777" t="s">
        <v>156</v>
      </c>
      <c r="P5" s="777"/>
      <c r="Q5" s="777"/>
      <c r="R5" s="777"/>
    </row>
    <row r="6" spans="1:18">
      <c r="A6" s="775"/>
      <c r="B6" s="775"/>
      <c r="C6" s="777" t="s">
        <v>154</v>
      </c>
      <c r="D6" s="777"/>
      <c r="E6" s="106" t="s">
        <v>155</v>
      </c>
      <c r="F6" s="1011" t="s">
        <v>528</v>
      </c>
      <c r="G6" s="1011"/>
      <c r="H6" s="1011"/>
      <c r="I6" s="1011"/>
      <c r="J6" s="775"/>
      <c r="K6" s="775"/>
      <c r="L6" s="777" t="s">
        <v>154</v>
      </c>
      <c r="M6" s="777"/>
      <c r="N6" s="106" t="s">
        <v>155</v>
      </c>
      <c r="O6" s="1011" t="s">
        <v>528</v>
      </c>
      <c r="P6" s="1011"/>
      <c r="Q6" s="1011"/>
      <c r="R6" s="1011"/>
    </row>
    <row r="7" spans="1:18">
      <c r="A7" s="775"/>
      <c r="B7" s="775"/>
      <c r="C7" s="778" t="s">
        <v>111</v>
      </c>
      <c r="D7" s="778"/>
      <c r="E7" s="107" t="s">
        <v>126</v>
      </c>
      <c r="F7" s="1012"/>
      <c r="G7" s="1012"/>
      <c r="H7" s="1012"/>
      <c r="I7" s="1012"/>
      <c r="J7" s="775"/>
      <c r="K7" s="775"/>
      <c r="L7" s="778" t="s">
        <v>111</v>
      </c>
      <c r="M7" s="778"/>
      <c r="N7" s="107" t="s">
        <v>126</v>
      </c>
      <c r="O7" s="1012"/>
      <c r="P7" s="1012"/>
      <c r="Q7" s="1012"/>
      <c r="R7" s="1012"/>
    </row>
    <row r="8" spans="1:18" ht="20.25" customHeight="1">
      <c r="A8" s="325">
        <v>243254</v>
      </c>
      <c r="B8" s="479">
        <f>ข้อมูลการใช้อาคารรายเดือน_66!F9</f>
        <v>0</v>
      </c>
      <c r="C8" s="1013"/>
      <c r="D8" s="1015"/>
      <c r="E8" s="480">
        <f>'SEC(โรงพยาบาล) 66'!E8</f>
        <v>0</v>
      </c>
      <c r="F8" s="1013" t="e">
        <f>((3.6*C8)+E8)/B8</f>
        <v>#DIV/0!</v>
      </c>
      <c r="G8" s="1014"/>
      <c r="H8" s="1014"/>
      <c r="I8" s="1015"/>
      <c r="J8" s="325">
        <v>243619</v>
      </c>
      <c r="K8" s="479">
        <f>ข้อมูลการใช้อาคารรายเดือน_67!F9</f>
        <v>0</v>
      </c>
      <c r="L8" s="1013" t="str">
        <f>IF(ข้อมูลการใช้อาคารรายเดือน_67!F9&gt;0,'6.3.2) ไฟฟ้าปี 67'!F8," ")</f>
        <v xml:space="preserve"> </v>
      </c>
      <c r="M8" s="1015"/>
      <c r="N8" s="490" t="str">
        <f>IF(ข้อมูลการใช้อาคารรายเดือน_67!F9&gt;0,'SEC (ทุกกรณี) (2)'!N9," ")</f>
        <v xml:space="preserve"> </v>
      </c>
      <c r="O8" s="1013" t="e">
        <f>((3.6*L8)+N8)/K8</f>
        <v>#VALUE!</v>
      </c>
      <c r="P8" s="1014"/>
      <c r="Q8" s="1014"/>
      <c r="R8" s="1015"/>
    </row>
    <row r="9" spans="1:18" ht="20.25" customHeight="1">
      <c r="A9" s="325">
        <v>243285</v>
      </c>
      <c r="B9" s="479">
        <f>ข้อมูลการใช้อาคารรายเดือน_66!F10</f>
        <v>0</v>
      </c>
      <c r="C9" s="1013"/>
      <c r="D9" s="1015"/>
      <c r="E9" s="480">
        <f>'SEC(โรงพยาบาล) 66'!E9</f>
        <v>0</v>
      </c>
      <c r="F9" s="1013" t="e">
        <f t="shared" ref="F9:F21" si="0">((3.6*C9)+E9)/B9</f>
        <v>#DIV/0!</v>
      </c>
      <c r="G9" s="1014"/>
      <c r="H9" s="1014"/>
      <c r="I9" s="1015"/>
      <c r="J9" s="325">
        <v>243650</v>
      </c>
      <c r="K9" s="479">
        <f>ข้อมูลการใช้อาคารรายเดือน_67!F10</f>
        <v>0</v>
      </c>
      <c r="L9" s="1013" t="str">
        <f>IF(ข้อมูลการใช้อาคารรายเดือน_67!F10&gt;0,'6.3.2) ไฟฟ้าปี 67'!F9," ")</f>
        <v xml:space="preserve"> </v>
      </c>
      <c r="M9" s="1015"/>
      <c r="N9" s="490" t="str">
        <f>IF(ข้อมูลการใช้อาคารรายเดือน_67!F10&gt;0,'SEC (ทุกกรณี) (2)'!N10," ")</f>
        <v xml:space="preserve"> </v>
      </c>
      <c r="O9" s="1013" t="e">
        <f t="shared" ref="O9:O21" si="1">((3.6*L9)+N9)/K9</f>
        <v>#VALUE!</v>
      </c>
      <c r="P9" s="1014"/>
      <c r="Q9" s="1014"/>
      <c r="R9" s="1015"/>
    </row>
    <row r="10" spans="1:18" ht="20.25" customHeight="1">
      <c r="A10" s="325">
        <v>243313</v>
      </c>
      <c r="B10" s="479">
        <f>ข้อมูลการใช้อาคารรายเดือน_66!F11</f>
        <v>0</v>
      </c>
      <c r="C10" s="1013"/>
      <c r="D10" s="1015"/>
      <c r="E10" s="480">
        <f>'SEC(โรงพยาบาล) 66'!E10</f>
        <v>0</v>
      </c>
      <c r="F10" s="1013" t="e">
        <f t="shared" si="0"/>
        <v>#DIV/0!</v>
      </c>
      <c r="G10" s="1014"/>
      <c r="H10" s="1014"/>
      <c r="I10" s="1015"/>
      <c r="J10" s="325">
        <v>243678</v>
      </c>
      <c r="K10" s="479">
        <f>ข้อมูลการใช้อาคารรายเดือน_67!F11</f>
        <v>0</v>
      </c>
      <c r="L10" s="1013" t="str">
        <f>IF(ข้อมูลการใช้อาคารรายเดือน_67!F11&gt;0,'6.3.2) ไฟฟ้าปี 67'!F10," ")</f>
        <v xml:space="preserve"> </v>
      </c>
      <c r="M10" s="1015"/>
      <c r="N10" s="490" t="str">
        <f>IF(ข้อมูลการใช้อาคารรายเดือน_67!F11&gt;0,'SEC (ทุกกรณี) (2)'!N11," ")</f>
        <v xml:space="preserve"> </v>
      </c>
      <c r="O10" s="1013" t="e">
        <f t="shared" si="1"/>
        <v>#VALUE!</v>
      </c>
      <c r="P10" s="1014"/>
      <c r="Q10" s="1014"/>
      <c r="R10" s="1015"/>
    </row>
    <row r="11" spans="1:18" ht="20.25" customHeight="1">
      <c r="A11" s="325">
        <v>243344</v>
      </c>
      <c r="B11" s="479">
        <f>ข้อมูลการใช้อาคารรายเดือน_66!F12</f>
        <v>0</v>
      </c>
      <c r="C11" s="1013"/>
      <c r="D11" s="1015"/>
      <c r="E11" s="480">
        <f>'SEC(โรงพยาบาล) 66'!E11</f>
        <v>0</v>
      </c>
      <c r="F11" s="1013" t="e">
        <f t="shared" si="0"/>
        <v>#DIV/0!</v>
      </c>
      <c r="G11" s="1014"/>
      <c r="H11" s="1014"/>
      <c r="I11" s="1015"/>
      <c r="J11" s="325">
        <v>243709</v>
      </c>
      <c r="K11" s="479">
        <f>ข้อมูลการใช้อาคารรายเดือน_67!F12</f>
        <v>0</v>
      </c>
      <c r="L11" s="1013" t="str">
        <f>IF(ข้อมูลการใช้อาคารรายเดือน_67!F12&gt;0,'6.3.2) ไฟฟ้าปี 67'!F11," ")</f>
        <v xml:space="preserve"> </v>
      </c>
      <c r="M11" s="1015"/>
      <c r="N11" s="490" t="str">
        <f>IF(ข้อมูลการใช้อาคารรายเดือน_67!F12&gt;0,'SEC (ทุกกรณี) (2)'!N12," ")</f>
        <v xml:space="preserve"> </v>
      </c>
      <c r="O11" s="1013" t="e">
        <f t="shared" si="1"/>
        <v>#VALUE!</v>
      </c>
      <c r="P11" s="1014"/>
      <c r="Q11" s="1014"/>
      <c r="R11" s="1015"/>
    </row>
    <row r="12" spans="1:18" ht="20.25" customHeight="1">
      <c r="A12" s="325">
        <v>243374</v>
      </c>
      <c r="B12" s="479">
        <f>ข้อมูลการใช้อาคารรายเดือน_66!F13</f>
        <v>0</v>
      </c>
      <c r="C12" s="1013"/>
      <c r="D12" s="1015"/>
      <c r="E12" s="480">
        <f>'SEC(โรงพยาบาล) 66'!E12</f>
        <v>0</v>
      </c>
      <c r="F12" s="1013" t="e">
        <f t="shared" si="0"/>
        <v>#DIV/0!</v>
      </c>
      <c r="G12" s="1014"/>
      <c r="H12" s="1014"/>
      <c r="I12" s="1015"/>
      <c r="J12" s="325">
        <v>243739</v>
      </c>
      <c r="K12" s="479">
        <f>ข้อมูลการใช้อาคารรายเดือน_67!F13</f>
        <v>0</v>
      </c>
      <c r="L12" s="1013" t="str">
        <f>IF(ข้อมูลการใช้อาคารรายเดือน_67!F13&gt;0,'6.3.2) ไฟฟ้าปี 67'!F12," ")</f>
        <v xml:space="preserve"> </v>
      </c>
      <c r="M12" s="1015"/>
      <c r="N12" s="490" t="str">
        <f>IF(ข้อมูลการใช้อาคารรายเดือน_67!F13&gt;0,'SEC (ทุกกรณี) (2)'!N13," ")</f>
        <v xml:space="preserve"> </v>
      </c>
      <c r="O12" s="1013" t="e">
        <f t="shared" si="1"/>
        <v>#VALUE!</v>
      </c>
      <c r="P12" s="1014"/>
      <c r="Q12" s="1014"/>
      <c r="R12" s="1015"/>
    </row>
    <row r="13" spans="1:18" ht="20.25" customHeight="1">
      <c r="A13" s="325">
        <v>243405</v>
      </c>
      <c r="B13" s="479">
        <f>ข้อมูลการใช้อาคารรายเดือน_66!F14</f>
        <v>0</v>
      </c>
      <c r="C13" s="1013"/>
      <c r="D13" s="1015"/>
      <c r="E13" s="480">
        <f>'SEC(โรงพยาบาล) 66'!E13</f>
        <v>0</v>
      </c>
      <c r="F13" s="1013" t="e">
        <f t="shared" si="0"/>
        <v>#DIV/0!</v>
      </c>
      <c r="G13" s="1014"/>
      <c r="H13" s="1014"/>
      <c r="I13" s="1015"/>
      <c r="J13" s="325">
        <v>243770</v>
      </c>
      <c r="K13" s="479">
        <f>ข้อมูลการใช้อาคารรายเดือน_67!F14</f>
        <v>0</v>
      </c>
      <c r="L13" s="1013" t="str">
        <f>IF(ข้อมูลการใช้อาคารรายเดือน_67!F14&gt;0,'6.3.2) ไฟฟ้าปี 67'!F13," ")</f>
        <v xml:space="preserve"> </v>
      </c>
      <c r="M13" s="1015"/>
      <c r="N13" s="490" t="str">
        <f>IF(ข้อมูลการใช้อาคารรายเดือน_67!F14&gt;0,'SEC (ทุกกรณี) (2)'!N14," ")</f>
        <v xml:space="preserve"> </v>
      </c>
      <c r="O13" s="1013" t="e">
        <f t="shared" si="1"/>
        <v>#VALUE!</v>
      </c>
      <c r="P13" s="1014"/>
      <c r="Q13" s="1014"/>
      <c r="R13" s="1015"/>
    </row>
    <row r="14" spans="1:18" ht="20.25" customHeight="1">
      <c r="A14" s="325">
        <v>243435</v>
      </c>
      <c r="B14" s="479">
        <f>ข้อมูลการใช้อาคารรายเดือน_66!F15</f>
        <v>0</v>
      </c>
      <c r="C14" s="1013"/>
      <c r="D14" s="1015"/>
      <c r="E14" s="480">
        <f>'SEC(โรงพยาบาล) 66'!E14</f>
        <v>0</v>
      </c>
      <c r="F14" s="1013" t="e">
        <f t="shared" si="0"/>
        <v>#DIV/0!</v>
      </c>
      <c r="G14" s="1014"/>
      <c r="H14" s="1014"/>
      <c r="I14" s="1015"/>
      <c r="J14" s="325">
        <v>243800</v>
      </c>
      <c r="K14" s="479">
        <f>ข้อมูลการใช้อาคารรายเดือน_67!F15</f>
        <v>0</v>
      </c>
      <c r="L14" s="1013" t="str">
        <f>IF(ข้อมูลการใช้อาคารรายเดือน_67!F15&gt;0,'6.3.2) ไฟฟ้าปี 67'!F14," ")</f>
        <v xml:space="preserve"> </v>
      </c>
      <c r="M14" s="1015"/>
      <c r="N14" s="490" t="str">
        <f>IF(ข้อมูลการใช้อาคารรายเดือน_67!F15&gt;0,'SEC (ทุกกรณี) (2)'!N15," ")</f>
        <v xml:space="preserve"> </v>
      </c>
      <c r="O14" s="1013" t="e">
        <f t="shared" si="1"/>
        <v>#VALUE!</v>
      </c>
      <c r="P14" s="1014"/>
      <c r="Q14" s="1014"/>
      <c r="R14" s="1015"/>
    </row>
    <row r="15" spans="1:18" ht="20.25" customHeight="1">
      <c r="A15" s="325">
        <v>243466</v>
      </c>
      <c r="B15" s="479">
        <f>ข้อมูลการใช้อาคารรายเดือน_66!F16</f>
        <v>0</v>
      </c>
      <c r="C15" s="1013"/>
      <c r="D15" s="1015"/>
      <c r="E15" s="480">
        <f>'SEC(โรงพยาบาล) 66'!E15</f>
        <v>0</v>
      </c>
      <c r="F15" s="1013" t="e">
        <f t="shared" si="0"/>
        <v>#DIV/0!</v>
      </c>
      <c r="G15" s="1014"/>
      <c r="H15" s="1014"/>
      <c r="I15" s="1015"/>
      <c r="J15" s="325">
        <v>243831</v>
      </c>
      <c r="K15" s="479">
        <f>ข้อมูลการใช้อาคารรายเดือน_67!F16</f>
        <v>0</v>
      </c>
      <c r="L15" s="1013" t="str">
        <f>IF(ข้อมูลการใช้อาคารรายเดือน_67!F16&gt;0,'6.3.2) ไฟฟ้าปี 67'!F15," ")</f>
        <v xml:space="preserve"> </v>
      </c>
      <c r="M15" s="1015"/>
      <c r="N15" s="490" t="str">
        <f>IF(ข้อมูลการใช้อาคารรายเดือน_67!F16&gt;0,'SEC (ทุกกรณี) (2)'!N16," ")</f>
        <v xml:space="preserve"> </v>
      </c>
      <c r="O15" s="1013" t="e">
        <f t="shared" si="1"/>
        <v>#VALUE!</v>
      </c>
      <c r="P15" s="1014"/>
      <c r="Q15" s="1014"/>
      <c r="R15" s="1015"/>
    </row>
    <row r="16" spans="1:18" ht="20.25" customHeight="1">
      <c r="A16" s="325">
        <v>243497</v>
      </c>
      <c r="B16" s="479">
        <f>ข้อมูลการใช้อาคารรายเดือน_66!F17</f>
        <v>0</v>
      </c>
      <c r="C16" s="1013"/>
      <c r="D16" s="1015"/>
      <c r="E16" s="480">
        <f>'SEC(โรงพยาบาล) 66'!E16</f>
        <v>0</v>
      </c>
      <c r="F16" s="1013" t="e">
        <f t="shared" si="0"/>
        <v>#DIV/0!</v>
      </c>
      <c r="G16" s="1014"/>
      <c r="H16" s="1014"/>
      <c r="I16" s="1015"/>
      <c r="J16" s="325">
        <v>243862</v>
      </c>
      <c r="K16" s="479">
        <f>ข้อมูลการใช้อาคารรายเดือน_67!F17</f>
        <v>0</v>
      </c>
      <c r="L16" s="1013" t="str">
        <f>IF(ข้อมูลการใช้อาคารรายเดือน_67!F17&gt;0,'6.3.2) ไฟฟ้าปี 67'!F16," ")</f>
        <v xml:space="preserve"> </v>
      </c>
      <c r="M16" s="1015"/>
      <c r="N16" s="490" t="str">
        <f>IF(ข้อมูลการใช้อาคารรายเดือน_67!F17&gt;0,'SEC (ทุกกรณี) (2)'!N17," ")</f>
        <v xml:space="preserve"> </v>
      </c>
      <c r="O16" s="1013" t="e">
        <f t="shared" si="1"/>
        <v>#VALUE!</v>
      </c>
      <c r="P16" s="1014"/>
      <c r="Q16" s="1014"/>
      <c r="R16" s="1015"/>
    </row>
    <row r="17" spans="1:18" ht="20.25" customHeight="1">
      <c r="A17" s="325">
        <v>243527</v>
      </c>
      <c r="B17" s="479">
        <f>ข้อมูลการใช้อาคารรายเดือน_66!F18</f>
        <v>0</v>
      </c>
      <c r="C17" s="1013"/>
      <c r="D17" s="1015"/>
      <c r="E17" s="480">
        <f>'SEC(โรงพยาบาล) 66'!E17</f>
        <v>0</v>
      </c>
      <c r="F17" s="1013" t="e">
        <f t="shared" si="0"/>
        <v>#DIV/0!</v>
      </c>
      <c r="G17" s="1014"/>
      <c r="H17" s="1014"/>
      <c r="I17" s="1015"/>
      <c r="J17" s="325">
        <v>243892</v>
      </c>
      <c r="K17" s="479">
        <f>ข้อมูลการใช้อาคารรายเดือน_67!F18</f>
        <v>0</v>
      </c>
      <c r="L17" s="1013" t="str">
        <f>IF(ข้อมูลการใช้อาคารรายเดือน_67!F18&gt;0,'6.3.2) ไฟฟ้าปี 67'!F17," ")</f>
        <v xml:space="preserve"> </v>
      </c>
      <c r="M17" s="1015"/>
      <c r="N17" s="490" t="str">
        <f>IF(ข้อมูลการใช้อาคารรายเดือน_67!F18&gt;0,'SEC (ทุกกรณี) (2)'!N18," ")</f>
        <v xml:space="preserve"> </v>
      </c>
      <c r="O17" s="1013" t="e">
        <f t="shared" si="1"/>
        <v>#VALUE!</v>
      </c>
      <c r="P17" s="1014"/>
      <c r="Q17" s="1014"/>
      <c r="R17" s="1015"/>
    </row>
    <row r="18" spans="1:18" ht="20.25" customHeight="1">
      <c r="A18" s="325">
        <v>243558</v>
      </c>
      <c r="B18" s="479">
        <f>ข้อมูลการใช้อาคารรายเดือน_66!F19</f>
        <v>0</v>
      </c>
      <c r="C18" s="1013"/>
      <c r="D18" s="1015"/>
      <c r="E18" s="480">
        <f>'SEC(โรงพยาบาล) 66'!E18</f>
        <v>0</v>
      </c>
      <c r="F18" s="1013" t="e">
        <f t="shared" si="0"/>
        <v>#DIV/0!</v>
      </c>
      <c r="G18" s="1014"/>
      <c r="H18" s="1014"/>
      <c r="I18" s="1015"/>
      <c r="J18" s="325">
        <v>243923</v>
      </c>
      <c r="K18" s="479">
        <f>ข้อมูลการใช้อาคารรายเดือน_67!F19</f>
        <v>0</v>
      </c>
      <c r="L18" s="1013" t="str">
        <f>IF(ข้อมูลการใช้อาคารรายเดือน_67!F19&gt;0,'6.3.2) ไฟฟ้าปี 67'!F18," ")</f>
        <v xml:space="preserve"> </v>
      </c>
      <c r="M18" s="1015"/>
      <c r="N18" s="490" t="str">
        <f>IF(ข้อมูลการใช้อาคารรายเดือน_67!F19&gt;0,'SEC (ทุกกรณี) (2)'!N19," ")</f>
        <v xml:space="preserve"> </v>
      </c>
      <c r="O18" s="1013" t="e">
        <f t="shared" si="1"/>
        <v>#VALUE!</v>
      </c>
      <c r="P18" s="1014"/>
      <c r="Q18" s="1014"/>
      <c r="R18" s="1015"/>
    </row>
    <row r="19" spans="1:18" ht="20.25" customHeight="1">
      <c r="A19" s="325">
        <v>243588</v>
      </c>
      <c r="B19" s="479">
        <f>ข้อมูลการใช้อาคารรายเดือน_66!F20</f>
        <v>0</v>
      </c>
      <c r="C19" s="1013"/>
      <c r="D19" s="1015"/>
      <c r="E19" s="480">
        <f>'SEC(โรงพยาบาล) 66'!E19</f>
        <v>0</v>
      </c>
      <c r="F19" s="1013" t="e">
        <f t="shared" si="0"/>
        <v>#DIV/0!</v>
      </c>
      <c r="G19" s="1014"/>
      <c r="H19" s="1014"/>
      <c r="I19" s="1015"/>
      <c r="J19" s="325">
        <v>243953</v>
      </c>
      <c r="K19" s="479">
        <f>ข้อมูลการใช้อาคารรายเดือน_67!F20</f>
        <v>0</v>
      </c>
      <c r="L19" s="1013" t="str">
        <f>IF(ข้อมูลการใช้อาคารรายเดือน_67!F20&gt;0,'6.3.2) ไฟฟ้าปี 67'!F19," ")</f>
        <v xml:space="preserve"> </v>
      </c>
      <c r="M19" s="1015"/>
      <c r="N19" s="490" t="str">
        <f>IF(ข้อมูลการใช้อาคารรายเดือน_67!F20&gt;0,'SEC (ทุกกรณี) (2)'!N20," ")</f>
        <v xml:space="preserve"> </v>
      </c>
      <c r="O19" s="1013" t="e">
        <f t="shared" si="1"/>
        <v>#VALUE!</v>
      </c>
      <c r="P19" s="1014"/>
      <c r="Q19" s="1014"/>
      <c r="R19" s="1015"/>
    </row>
    <row r="20" spans="1:18" ht="20.25" customHeight="1">
      <c r="A20" s="299" t="s">
        <v>101</v>
      </c>
      <c r="B20" s="479">
        <f>SUM(B8:B19)</f>
        <v>0</v>
      </c>
      <c r="C20" s="771">
        <f>SUM(C8:C19)</f>
        <v>0</v>
      </c>
      <c r="D20" s="771"/>
      <c r="E20" s="479">
        <f>SUM(E8:E19)</f>
        <v>0</v>
      </c>
      <c r="F20" s="1013" t="e">
        <f t="shared" si="0"/>
        <v>#DIV/0!</v>
      </c>
      <c r="G20" s="1014"/>
      <c r="H20" s="1014"/>
      <c r="I20" s="1015"/>
      <c r="J20" s="299" t="s">
        <v>101</v>
      </c>
      <c r="K20" s="479">
        <f>SUM(K8:K19)</f>
        <v>0</v>
      </c>
      <c r="L20" s="771">
        <f>SUM(L8:L19)</f>
        <v>0</v>
      </c>
      <c r="M20" s="771"/>
      <c r="N20" s="479">
        <f>SUM(N8:N19)</f>
        <v>0</v>
      </c>
      <c r="O20" s="1013" t="e">
        <f t="shared" si="1"/>
        <v>#DIV/0!</v>
      </c>
      <c r="P20" s="1014"/>
      <c r="Q20" s="1014"/>
      <c r="R20" s="1015"/>
    </row>
    <row r="21" spans="1:18" ht="20.25" customHeight="1">
      <c r="A21" s="299" t="s">
        <v>113</v>
      </c>
      <c r="B21" s="479">
        <f>AVERAGE(B8:B19)</f>
        <v>0</v>
      </c>
      <c r="C21" s="1016" t="e">
        <f>AVERAGE(C8:D19)</f>
        <v>#DIV/0!</v>
      </c>
      <c r="D21" s="1016"/>
      <c r="E21" s="479">
        <f>AVERAGE(E8:E19)</f>
        <v>0</v>
      </c>
      <c r="F21" s="1013" t="e">
        <f t="shared" si="0"/>
        <v>#DIV/0!</v>
      </c>
      <c r="G21" s="1014"/>
      <c r="H21" s="1014"/>
      <c r="I21" s="1015"/>
      <c r="J21" s="299" t="s">
        <v>113</v>
      </c>
      <c r="K21" s="479">
        <f>AVERAGE(K8:K19)</f>
        <v>0</v>
      </c>
      <c r="L21" s="1016" t="e">
        <f>AVERAGE(L8:M19)</f>
        <v>#DIV/0!</v>
      </c>
      <c r="M21" s="1016"/>
      <c r="N21" s="489" t="e">
        <f>AVERAGE(N8:N19)</f>
        <v>#DIV/0!</v>
      </c>
      <c r="O21" s="1013" t="e">
        <f t="shared" si="1"/>
        <v>#DIV/0!</v>
      </c>
      <c r="P21" s="1014"/>
      <c r="Q21" s="1014"/>
      <c r="R21" s="1015"/>
    </row>
    <row r="22" spans="1:18" ht="20.25" customHeight="1">
      <c r="A22" s="331"/>
      <c r="B22" s="332"/>
      <c r="C22" s="475"/>
      <c r="D22" s="475"/>
      <c r="E22" s="475"/>
      <c r="F22" s="332"/>
      <c r="G22" s="332"/>
      <c r="H22" s="332"/>
      <c r="I22" s="332"/>
      <c r="J22" s="331"/>
      <c r="K22" s="332"/>
      <c r="L22" s="475"/>
      <c r="M22" s="475"/>
      <c r="N22" s="475"/>
      <c r="O22" s="332"/>
      <c r="P22" s="332"/>
      <c r="Q22" s="332"/>
      <c r="R22" s="332"/>
    </row>
    <row r="23" spans="1:18" s="266" customFormat="1" ht="15">
      <c r="A23" s="266" t="s">
        <v>157</v>
      </c>
      <c r="B23" s="266" t="s">
        <v>652</v>
      </c>
    </row>
    <row r="24" spans="1:18" s="266" customFormat="1" ht="21" customHeight="1">
      <c r="D24" s="786" t="s">
        <v>372</v>
      </c>
      <c r="E24" s="786"/>
      <c r="F24" s="786"/>
      <c r="G24" s="786"/>
      <c r="H24" s="786"/>
      <c r="I24" s="786"/>
    </row>
    <row r="25" spans="1:18" s="266" customFormat="1" ht="21.75" customHeight="1">
      <c r="D25" s="330"/>
      <c r="E25" s="330"/>
      <c r="F25" s="330"/>
      <c r="G25" s="330"/>
      <c r="H25" s="330"/>
      <c r="I25" s="330"/>
    </row>
  </sheetData>
  <mergeCells count="71">
    <mergeCell ref="L20:M20"/>
    <mergeCell ref="O20:R20"/>
    <mergeCell ref="F21:I21"/>
    <mergeCell ref="L21:M21"/>
    <mergeCell ref="O21:R21"/>
    <mergeCell ref="L19:M19"/>
    <mergeCell ref="O19:R19"/>
    <mergeCell ref="F17:I17"/>
    <mergeCell ref="L14:M14"/>
    <mergeCell ref="O14:R14"/>
    <mergeCell ref="F15:I15"/>
    <mergeCell ref="L15:M15"/>
    <mergeCell ref="O15:R15"/>
    <mergeCell ref="F16:I16"/>
    <mergeCell ref="L16:M16"/>
    <mergeCell ref="O16:R16"/>
    <mergeCell ref="L17:M17"/>
    <mergeCell ref="O17:R17"/>
    <mergeCell ref="F18:I18"/>
    <mergeCell ref="L18:M18"/>
    <mergeCell ref="O18:R18"/>
    <mergeCell ref="L13:M13"/>
    <mergeCell ref="O13:R13"/>
    <mergeCell ref="L8:M8"/>
    <mergeCell ref="O8:R8"/>
    <mergeCell ref="F9:I9"/>
    <mergeCell ref="L9:M9"/>
    <mergeCell ref="O9:R9"/>
    <mergeCell ref="F10:I10"/>
    <mergeCell ref="L10:M10"/>
    <mergeCell ref="O10:R10"/>
    <mergeCell ref="L11:M11"/>
    <mergeCell ref="O11:R11"/>
    <mergeCell ref="F12:I12"/>
    <mergeCell ref="L12:M12"/>
    <mergeCell ref="O12:R12"/>
    <mergeCell ref="K5:K7"/>
    <mergeCell ref="L5:N5"/>
    <mergeCell ref="O5:R5"/>
    <mergeCell ref="F6:I7"/>
    <mergeCell ref="L6:M6"/>
    <mergeCell ref="O6:R7"/>
    <mergeCell ref="L7:M7"/>
    <mergeCell ref="J5:J7"/>
    <mergeCell ref="F5:I5"/>
    <mergeCell ref="A5:A7"/>
    <mergeCell ref="B5:B7"/>
    <mergeCell ref="C5:E5"/>
    <mergeCell ref="C6:D6"/>
    <mergeCell ref="C7:D7"/>
    <mergeCell ref="C8:D8"/>
    <mergeCell ref="C9:D9"/>
    <mergeCell ref="C10:D10"/>
    <mergeCell ref="F8:I8"/>
    <mergeCell ref="C11:D11"/>
    <mergeCell ref="C12:D12"/>
    <mergeCell ref="C13:D13"/>
    <mergeCell ref="F11:I11"/>
    <mergeCell ref="C14:D14"/>
    <mergeCell ref="C15:D15"/>
    <mergeCell ref="F13:I13"/>
    <mergeCell ref="C16:D16"/>
    <mergeCell ref="F14:I14"/>
    <mergeCell ref="C20:D20"/>
    <mergeCell ref="C21:D21"/>
    <mergeCell ref="D24:I24"/>
    <mergeCell ref="C17:D17"/>
    <mergeCell ref="C18:D18"/>
    <mergeCell ref="C19:D19"/>
    <mergeCell ref="F20:I20"/>
    <mergeCell ref="F19:I19"/>
  </mergeCells>
  <pageMargins left="0.70866141732283472" right="0.43307086614173229" top="0.74803149606299213" bottom="0.59055118110236227" header="0.31496062992125984" footer="0.31496062992125984"/>
  <pageSetup paperSize="9" scale="86" orientation="landscape" horizontalDpi="300" verticalDpi="300" r:id="rId1"/>
  <headerFooter>
    <oddFooter>&amp;C 76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4:Q16"/>
  <sheetViews>
    <sheetView view="pageBreakPreview" zoomScaleNormal="100" zoomScaleSheetLayoutView="100" workbookViewId="0">
      <selection activeCell="R12" sqref="R12"/>
    </sheetView>
  </sheetViews>
  <sheetFormatPr defaultRowHeight="21"/>
  <cols>
    <col min="1" max="1" width="8.25" style="41" customWidth="1"/>
    <col min="2" max="2" width="7.375" style="41" customWidth="1"/>
    <col min="3" max="3" width="6.125" style="41" customWidth="1"/>
    <col min="4" max="4" width="14.375" style="41" customWidth="1"/>
    <col min="5" max="5" width="6.75" style="41" customWidth="1"/>
    <col min="6" max="6" width="6.625" style="41" customWidth="1"/>
    <col min="7" max="7" width="5.375" style="41" customWidth="1"/>
    <col min="8" max="8" width="6.625" style="41" customWidth="1"/>
    <col min="9" max="9" width="9" style="41"/>
    <col min="10" max="10" width="11.25" style="41" customWidth="1"/>
    <col min="11" max="13" width="9" style="41"/>
    <col min="14" max="14" width="3.75" style="41" customWidth="1"/>
    <col min="15" max="15" width="6.625" style="41" customWidth="1"/>
    <col min="16" max="16" width="9" style="41"/>
    <col min="17" max="17" width="6.375" style="41" customWidth="1"/>
    <col min="18" max="16384" width="9" style="41"/>
  </cols>
  <sheetData>
    <row r="4" spans="1:17">
      <c r="A4" s="438"/>
      <c r="B4" s="438"/>
      <c r="C4" s="438"/>
      <c r="D4" s="438"/>
      <c r="E4" s="438"/>
      <c r="F4" s="438"/>
      <c r="G4" s="438"/>
      <c r="H4" s="438"/>
    </row>
    <row r="5" spans="1:17">
      <c r="A5" s="438"/>
      <c r="B5" s="438"/>
      <c r="C5" s="438"/>
      <c r="D5" s="438"/>
      <c r="E5" s="438"/>
      <c r="F5" s="438"/>
      <c r="G5" s="438"/>
      <c r="H5" s="438"/>
    </row>
    <row r="16" spans="1:17" s="439" customFormat="1" ht="42" customHeight="1">
      <c r="A16" s="638" t="s">
        <v>882</v>
      </c>
      <c r="B16" s="638"/>
      <c r="C16" s="638"/>
      <c r="D16" s="638"/>
      <c r="E16" s="638"/>
      <c r="F16" s="638"/>
      <c r="G16" s="638"/>
      <c r="H16" s="638"/>
      <c r="I16" s="638"/>
      <c r="J16" s="638"/>
      <c r="K16" s="638"/>
      <c r="L16" s="638"/>
      <c r="M16" s="638"/>
      <c r="N16" s="638"/>
      <c r="O16" s="638"/>
      <c r="P16" s="638"/>
      <c r="Q16" s="638"/>
    </row>
  </sheetData>
  <mergeCells count="1">
    <mergeCell ref="A16:Q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&amp;C77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0"/>
  <dimension ref="A1:K18"/>
  <sheetViews>
    <sheetView showGridLines="0" view="pageBreakPreview" zoomScaleNormal="100" zoomScaleSheetLayoutView="100" workbookViewId="0">
      <selection activeCell="I20" sqref="I20"/>
    </sheetView>
  </sheetViews>
  <sheetFormatPr defaultRowHeight="24.75" customHeight="1"/>
  <cols>
    <col min="1" max="1" width="4.375" style="4" customWidth="1"/>
    <col min="2" max="9" width="9" style="4"/>
    <col min="10" max="10" width="5.75" style="4" customWidth="1"/>
    <col min="11" max="16384" width="9" style="4"/>
  </cols>
  <sheetData>
    <row r="1" spans="1:11" s="7" customFormat="1" ht="24.75" customHeight="1">
      <c r="A1" s="655"/>
      <c r="B1" s="655"/>
      <c r="C1" s="655"/>
      <c r="D1" s="655"/>
      <c r="E1" s="655"/>
      <c r="F1" s="655"/>
      <c r="G1" s="655"/>
      <c r="H1" s="655"/>
      <c r="I1" s="655"/>
      <c r="J1" s="655"/>
    </row>
    <row r="2" spans="1:11" s="7" customFormat="1" ht="24.75" customHeight="1">
      <c r="B2" s="656" t="s">
        <v>565</v>
      </c>
      <c r="C2" s="657"/>
      <c r="D2" s="657"/>
      <c r="E2" s="657"/>
      <c r="F2" s="657"/>
      <c r="G2" s="657"/>
      <c r="H2" s="657"/>
      <c r="I2" s="658"/>
    </row>
    <row r="3" spans="1:11" s="7" customFormat="1" ht="24.75" customHeight="1">
      <c r="B3" s="659"/>
      <c r="C3" s="636"/>
      <c r="D3" s="636"/>
      <c r="E3" s="636"/>
      <c r="F3" s="636"/>
      <c r="G3" s="636"/>
      <c r="H3" s="636"/>
      <c r="I3" s="660"/>
    </row>
    <row r="4" spans="1:11" s="7" customFormat="1" ht="24.75" customHeight="1">
      <c r="B4" s="659"/>
      <c r="C4" s="636"/>
      <c r="D4" s="636"/>
      <c r="E4" s="636"/>
      <c r="F4" s="636"/>
      <c r="G4" s="636"/>
      <c r="H4" s="636"/>
      <c r="I4" s="660"/>
    </row>
    <row r="5" spans="1:11" s="7" customFormat="1" ht="24.75" customHeight="1">
      <c r="B5" s="659"/>
      <c r="C5" s="636"/>
      <c r="D5" s="636"/>
      <c r="E5" s="636"/>
      <c r="F5" s="636"/>
      <c r="G5" s="636"/>
      <c r="H5" s="636"/>
      <c r="I5" s="660"/>
    </row>
    <row r="6" spans="1:11" s="7" customFormat="1" ht="24.75" customHeight="1">
      <c r="B6" s="659"/>
      <c r="C6" s="636"/>
      <c r="D6" s="636"/>
      <c r="E6" s="636"/>
      <c r="F6" s="636"/>
      <c r="G6" s="636"/>
      <c r="H6" s="636"/>
      <c r="I6" s="660"/>
    </row>
    <row r="7" spans="1:11" s="7" customFormat="1" ht="24.75" customHeight="1">
      <c r="B7" s="659"/>
      <c r="C7" s="636"/>
      <c r="D7" s="636"/>
      <c r="E7" s="636"/>
      <c r="F7" s="636"/>
      <c r="G7" s="636"/>
      <c r="H7" s="636"/>
      <c r="I7" s="660"/>
    </row>
    <row r="8" spans="1:11" s="7" customFormat="1" ht="24.75" customHeight="1">
      <c r="B8" s="659"/>
      <c r="C8" s="636"/>
      <c r="D8" s="636"/>
      <c r="E8" s="636"/>
      <c r="F8" s="636"/>
      <c r="G8" s="636"/>
      <c r="H8" s="636"/>
      <c r="I8" s="660"/>
    </row>
    <row r="9" spans="1:11" s="7" customFormat="1" ht="24.75" customHeight="1">
      <c r="B9" s="659"/>
      <c r="C9" s="636"/>
      <c r="D9" s="636"/>
      <c r="E9" s="636"/>
      <c r="F9" s="636"/>
      <c r="G9" s="636"/>
      <c r="H9" s="636"/>
      <c r="I9" s="660"/>
    </row>
    <row r="10" spans="1:11" s="7" customFormat="1" ht="24.75" customHeight="1">
      <c r="B10" s="659"/>
      <c r="C10" s="636"/>
      <c r="D10" s="636"/>
      <c r="E10" s="636"/>
      <c r="F10" s="636"/>
      <c r="G10" s="636"/>
      <c r="H10" s="636"/>
      <c r="I10" s="660"/>
    </row>
    <row r="11" spans="1:11" s="7" customFormat="1" ht="24.75" customHeight="1">
      <c r="B11" s="659"/>
      <c r="C11" s="636"/>
      <c r="D11" s="636"/>
      <c r="E11" s="636"/>
      <c r="F11" s="636"/>
      <c r="G11" s="636"/>
      <c r="H11" s="636"/>
      <c r="I11" s="660"/>
    </row>
    <row r="12" spans="1:11" s="7" customFormat="1" ht="24.75" customHeight="1">
      <c r="B12" s="659"/>
      <c r="C12" s="636"/>
      <c r="D12" s="636"/>
      <c r="E12" s="636"/>
      <c r="F12" s="636"/>
      <c r="G12" s="636"/>
      <c r="H12" s="636"/>
      <c r="I12" s="660"/>
    </row>
    <row r="13" spans="1:11" s="7" customFormat="1" ht="24.75" customHeight="1">
      <c r="B13" s="661"/>
      <c r="C13" s="662"/>
      <c r="D13" s="662"/>
      <c r="E13" s="662"/>
      <c r="F13" s="662"/>
      <c r="G13" s="662"/>
      <c r="H13" s="662"/>
      <c r="I13" s="663"/>
    </row>
    <row r="14" spans="1:11" s="41" customFormat="1" ht="24.75" customHeight="1">
      <c r="A14" s="653" t="s">
        <v>676</v>
      </c>
      <c r="B14" s="653"/>
      <c r="C14" s="653"/>
      <c r="D14" s="653"/>
      <c r="E14" s="653"/>
      <c r="F14" s="653"/>
      <c r="G14" s="653"/>
      <c r="H14" s="653"/>
      <c r="I14" s="653"/>
      <c r="J14" s="653"/>
    </row>
    <row r="15" spans="1:11" ht="21">
      <c r="A15" s="655" t="s">
        <v>624</v>
      </c>
      <c r="B15" s="655"/>
      <c r="C15" s="655"/>
      <c r="D15" s="655"/>
      <c r="E15" s="655"/>
      <c r="F15" s="655"/>
      <c r="G15" s="655"/>
      <c r="H15" s="655"/>
      <c r="I15" s="655"/>
      <c r="J15" s="655"/>
      <c r="K15" s="94"/>
    </row>
    <row r="16" spans="1:11" ht="17.25">
      <c r="A16" s="639" t="s">
        <v>864</v>
      </c>
      <c r="B16" s="639"/>
      <c r="C16" s="639"/>
      <c r="D16" s="639"/>
      <c r="E16" s="639"/>
      <c r="F16" s="639"/>
      <c r="G16" s="639"/>
      <c r="H16" s="639"/>
      <c r="I16" s="639"/>
      <c r="J16" s="639"/>
    </row>
    <row r="17" s="7" customFormat="1" ht="24.75" customHeight="1"/>
    <row r="18" s="7" customFormat="1" ht="24.75" customHeight="1"/>
  </sheetData>
  <mergeCells count="5">
    <mergeCell ref="A16:J16"/>
    <mergeCell ref="A15:J15"/>
    <mergeCell ref="A1:J1"/>
    <mergeCell ref="B2:I13"/>
    <mergeCell ref="A14:J1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 6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31"/>
  <dimension ref="A1:L23"/>
  <sheetViews>
    <sheetView showGridLines="0" view="pageBreakPreview" zoomScaleNormal="100" zoomScaleSheetLayoutView="100" workbookViewId="0">
      <selection activeCell="G37" sqref="G37"/>
    </sheetView>
  </sheetViews>
  <sheetFormatPr defaultRowHeight="21"/>
  <cols>
    <col min="1" max="9" width="9" style="7"/>
    <col min="10" max="10" width="3.5" style="7" customWidth="1"/>
    <col min="11" max="16384" width="9" style="7"/>
  </cols>
  <sheetData>
    <row r="1" spans="1:12" s="10" customFormat="1" ht="26.25">
      <c r="A1" s="68" t="s">
        <v>633</v>
      </c>
    </row>
    <row r="2" spans="1:12" s="10" customFormat="1" ht="9.75" customHeight="1">
      <c r="A2" s="68"/>
    </row>
    <row r="3" spans="1:12">
      <c r="A3" s="69" t="s">
        <v>223</v>
      </c>
    </row>
    <row r="4" spans="1:12" ht="22.5" customHeight="1" thickBot="1">
      <c r="B4" s="41" t="s">
        <v>576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2" ht="31.5" customHeight="1">
      <c r="A5" s="685" t="s">
        <v>375</v>
      </c>
      <c r="B5" s="686"/>
      <c r="C5" s="686"/>
      <c r="D5" s="686"/>
      <c r="E5" s="686"/>
      <c r="F5" s="686"/>
      <c r="G5" s="686"/>
      <c r="H5" s="686"/>
      <c r="I5" s="687"/>
    </row>
    <row r="6" spans="1:12" ht="31.5" customHeight="1">
      <c r="A6" s="688"/>
      <c r="B6" s="636"/>
      <c r="C6" s="636"/>
      <c r="D6" s="636"/>
      <c r="E6" s="636"/>
      <c r="F6" s="636"/>
      <c r="G6" s="636"/>
      <c r="H6" s="636"/>
      <c r="I6" s="689"/>
    </row>
    <row r="7" spans="1:12" ht="31.5" customHeight="1">
      <c r="A7" s="688"/>
      <c r="B7" s="636"/>
      <c r="C7" s="636"/>
      <c r="D7" s="636"/>
      <c r="E7" s="636"/>
      <c r="F7" s="636"/>
      <c r="G7" s="636"/>
      <c r="H7" s="636"/>
      <c r="I7" s="689"/>
    </row>
    <row r="8" spans="1:12" ht="31.5" customHeight="1">
      <c r="A8" s="688"/>
      <c r="B8" s="636"/>
      <c r="C8" s="636"/>
      <c r="D8" s="636"/>
      <c r="E8" s="636"/>
      <c r="F8" s="636"/>
      <c r="G8" s="636"/>
      <c r="H8" s="636"/>
      <c r="I8" s="689"/>
    </row>
    <row r="9" spans="1:12" ht="31.5" customHeight="1">
      <c r="A9" s="688"/>
      <c r="B9" s="636"/>
      <c r="C9" s="636"/>
      <c r="D9" s="636"/>
      <c r="E9" s="636"/>
      <c r="F9" s="636"/>
      <c r="G9" s="636"/>
      <c r="H9" s="636"/>
      <c r="I9" s="689"/>
    </row>
    <row r="10" spans="1:12" ht="31.5" customHeight="1">
      <c r="A10" s="688"/>
      <c r="B10" s="636"/>
      <c r="C10" s="636"/>
      <c r="D10" s="636"/>
      <c r="E10" s="636"/>
      <c r="F10" s="636"/>
      <c r="G10" s="636"/>
      <c r="H10" s="636"/>
      <c r="I10" s="689"/>
    </row>
    <row r="11" spans="1:12" ht="31.5" customHeight="1">
      <c r="A11" s="688"/>
      <c r="B11" s="636"/>
      <c r="C11" s="636"/>
      <c r="D11" s="636"/>
      <c r="E11" s="636"/>
      <c r="F11" s="636"/>
      <c r="G11" s="636"/>
      <c r="H11" s="636"/>
      <c r="I11" s="689"/>
    </row>
    <row r="12" spans="1:12" ht="31.5" customHeight="1">
      <c r="A12" s="688"/>
      <c r="B12" s="636"/>
      <c r="C12" s="636"/>
      <c r="D12" s="636"/>
      <c r="E12" s="636"/>
      <c r="F12" s="636"/>
      <c r="G12" s="636"/>
      <c r="H12" s="636"/>
      <c r="I12" s="689"/>
    </row>
    <row r="13" spans="1:12" ht="31.5" customHeight="1">
      <c r="A13" s="688"/>
      <c r="B13" s="636"/>
      <c r="C13" s="636"/>
      <c r="D13" s="636"/>
      <c r="E13" s="636"/>
      <c r="F13" s="636"/>
      <c r="G13" s="636"/>
      <c r="H13" s="636"/>
      <c r="I13" s="689"/>
    </row>
    <row r="14" spans="1:12" ht="31.5" customHeight="1">
      <c r="A14" s="688"/>
      <c r="B14" s="636"/>
      <c r="C14" s="636"/>
      <c r="D14" s="636"/>
      <c r="E14" s="636"/>
      <c r="F14" s="636"/>
      <c r="G14" s="636"/>
      <c r="H14" s="636"/>
      <c r="I14" s="689"/>
    </row>
    <row r="15" spans="1:12" ht="31.5" customHeight="1">
      <c r="A15" s="688"/>
      <c r="B15" s="636"/>
      <c r="C15" s="636"/>
      <c r="D15" s="636"/>
      <c r="E15" s="636"/>
      <c r="F15" s="636"/>
      <c r="G15" s="636"/>
      <c r="H15" s="636"/>
      <c r="I15" s="689"/>
    </row>
    <row r="16" spans="1:12" ht="31.5" customHeight="1">
      <c r="A16" s="688"/>
      <c r="B16" s="636"/>
      <c r="C16" s="636"/>
      <c r="D16" s="636"/>
      <c r="E16" s="636"/>
      <c r="F16" s="636"/>
      <c r="G16" s="636"/>
      <c r="H16" s="636"/>
      <c r="I16" s="689"/>
    </row>
    <row r="17" spans="1:9" ht="31.5" customHeight="1">
      <c r="A17" s="688"/>
      <c r="B17" s="636"/>
      <c r="C17" s="636"/>
      <c r="D17" s="636"/>
      <c r="E17" s="636"/>
      <c r="F17" s="636"/>
      <c r="G17" s="636"/>
      <c r="H17" s="636"/>
      <c r="I17" s="689"/>
    </row>
    <row r="18" spans="1:9" ht="31.5" customHeight="1">
      <c r="A18" s="688"/>
      <c r="B18" s="636"/>
      <c r="C18" s="636"/>
      <c r="D18" s="636"/>
      <c r="E18" s="636"/>
      <c r="F18" s="636"/>
      <c r="G18" s="636"/>
      <c r="H18" s="636"/>
      <c r="I18" s="689"/>
    </row>
    <row r="19" spans="1:9" ht="31.5" customHeight="1">
      <c r="A19" s="688"/>
      <c r="B19" s="636"/>
      <c r="C19" s="636"/>
      <c r="D19" s="636"/>
      <c r="E19" s="636"/>
      <c r="F19" s="636"/>
      <c r="G19" s="636"/>
      <c r="H19" s="636"/>
      <c r="I19" s="689"/>
    </row>
    <row r="20" spans="1:9" ht="31.5" customHeight="1">
      <c r="A20" s="688"/>
      <c r="B20" s="636"/>
      <c r="C20" s="636"/>
      <c r="D20" s="636"/>
      <c r="E20" s="636"/>
      <c r="F20" s="636"/>
      <c r="G20" s="636"/>
      <c r="H20" s="636"/>
      <c r="I20" s="689"/>
    </row>
    <row r="21" spans="1:9" ht="31.5" customHeight="1" thickBot="1">
      <c r="A21" s="690"/>
      <c r="B21" s="691"/>
      <c r="C21" s="691"/>
      <c r="D21" s="691"/>
      <c r="E21" s="691"/>
      <c r="F21" s="691"/>
      <c r="G21" s="691"/>
      <c r="H21" s="691"/>
      <c r="I21" s="692"/>
    </row>
    <row r="22" spans="1:9">
      <c r="A22" s="987" t="s">
        <v>634</v>
      </c>
      <c r="B22" s="987"/>
      <c r="C22" s="987"/>
      <c r="D22" s="987"/>
      <c r="E22" s="987"/>
      <c r="F22" s="987"/>
      <c r="G22" s="987"/>
      <c r="H22" s="987"/>
      <c r="I22" s="987"/>
    </row>
    <row r="23" spans="1:9">
      <c r="A23" s="684" t="s">
        <v>688</v>
      </c>
      <c r="B23" s="684"/>
      <c r="C23" s="684"/>
      <c r="D23" s="684"/>
      <c r="E23" s="684"/>
      <c r="F23" s="684"/>
      <c r="G23" s="684"/>
      <c r="H23" s="684"/>
      <c r="I23" s="684"/>
    </row>
  </sheetData>
  <mergeCells count="3">
    <mergeCell ref="A5:I21"/>
    <mergeCell ref="A22:I22"/>
    <mergeCell ref="A23:I23"/>
  </mergeCells>
  <phoneticPr fontId="3" type="noConversion"/>
  <pageMargins left="0.78740157480314965" right="0.59055118110236227" top="0.78740157480314965" bottom="0.59055118110236227" header="0.31496062992125984" footer="0.31496062992125984"/>
  <pageSetup paperSize="9" scale="91" firstPageNumber="47" orientation="portrait" r:id="rId1"/>
  <headerFooter>
    <oddFooter>&amp;C 78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61"/>
  <dimension ref="A1:J37"/>
  <sheetViews>
    <sheetView showGridLines="0" view="pageBreakPreview" zoomScaleNormal="100" zoomScaleSheetLayoutView="100" workbookViewId="0">
      <selection activeCell="P35" sqref="P35"/>
    </sheetView>
  </sheetViews>
  <sheetFormatPr defaultRowHeight="15"/>
  <cols>
    <col min="1" max="1" width="2.875" style="4" customWidth="1"/>
    <col min="2" max="16384" width="9" style="4"/>
  </cols>
  <sheetData>
    <row r="1" spans="1:10" s="69" customFormat="1" ht="21">
      <c r="A1" s="69" t="s">
        <v>311</v>
      </c>
    </row>
    <row r="2" spans="1:10" s="69" customFormat="1" ht="21">
      <c r="B2" s="871" t="s">
        <v>596</v>
      </c>
      <c r="C2" s="673"/>
      <c r="D2" s="673"/>
      <c r="E2" s="673"/>
      <c r="F2" s="673"/>
      <c r="G2" s="673"/>
      <c r="H2" s="673"/>
      <c r="I2" s="673"/>
      <c r="J2" s="673"/>
    </row>
    <row r="3" spans="1:10" s="69" customFormat="1" ht="21">
      <c r="B3" s="673"/>
      <c r="C3" s="673"/>
      <c r="D3" s="673"/>
      <c r="E3" s="673"/>
      <c r="F3" s="673"/>
      <c r="G3" s="673"/>
      <c r="H3" s="673"/>
      <c r="I3" s="673"/>
      <c r="J3" s="673"/>
    </row>
    <row r="4" spans="1:10" s="7" customFormat="1" ht="21">
      <c r="A4" s="7" t="s">
        <v>577</v>
      </c>
    </row>
    <row r="5" spans="1:10" s="7" customFormat="1" ht="21">
      <c r="B5" s="90" t="s">
        <v>399</v>
      </c>
      <c r="C5" s="91" t="s">
        <v>400</v>
      </c>
      <c r="D5" s="91"/>
      <c r="E5" s="92"/>
      <c r="F5" s="79" t="s">
        <v>401</v>
      </c>
      <c r="H5" s="79"/>
      <c r="I5" s="79"/>
    </row>
    <row r="6" spans="1:10" s="7" customFormat="1" ht="21">
      <c r="B6" s="90"/>
      <c r="C6" s="91" t="s">
        <v>402</v>
      </c>
      <c r="D6" s="91"/>
      <c r="E6" s="79"/>
      <c r="F6" s="91" t="s">
        <v>402</v>
      </c>
      <c r="H6" s="79"/>
      <c r="I6" s="79"/>
    </row>
    <row r="7" spans="1:10" s="7" customFormat="1" ht="21">
      <c r="B7" s="79"/>
      <c r="C7" s="91" t="s">
        <v>403</v>
      </c>
      <c r="D7" s="91"/>
      <c r="E7" s="79"/>
      <c r="F7" s="79" t="s">
        <v>404</v>
      </c>
      <c r="H7" s="79"/>
      <c r="I7" s="79"/>
    </row>
    <row r="8" spans="1:10" s="7" customFormat="1" ht="21">
      <c r="B8" s="79"/>
      <c r="C8" s="91" t="s">
        <v>405</v>
      </c>
      <c r="D8" s="91"/>
      <c r="F8" s="91" t="s">
        <v>406</v>
      </c>
      <c r="H8" s="79"/>
      <c r="I8" s="79"/>
    </row>
    <row r="9" spans="1:10" s="7" customFormat="1" ht="21">
      <c r="B9" s="90" t="s">
        <v>407</v>
      </c>
      <c r="C9" s="79" t="s">
        <v>383</v>
      </c>
      <c r="D9" s="79"/>
      <c r="F9" s="79" t="s">
        <v>408</v>
      </c>
      <c r="H9" s="79"/>
      <c r="I9" s="79"/>
    </row>
    <row r="10" spans="1:10" s="7" customFormat="1" ht="21">
      <c r="B10" s="90"/>
      <c r="C10" s="91" t="s">
        <v>409</v>
      </c>
      <c r="D10" s="79"/>
      <c r="E10" s="79"/>
      <c r="F10" s="91" t="s">
        <v>410</v>
      </c>
      <c r="H10" s="79"/>
      <c r="I10" s="79"/>
    </row>
    <row r="11" spans="1:10" s="7" customFormat="1" ht="21">
      <c r="B11" s="90"/>
      <c r="C11" s="91" t="s">
        <v>411</v>
      </c>
      <c r="D11" s="79"/>
      <c r="E11" s="79"/>
      <c r="G11" s="79"/>
      <c r="H11" s="91"/>
      <c r="I11" s="79"/>
      <c r="J11" s="79"/>
    </row>
    <row r="12" spans="1:10" s="7" customFormat="1" ht="21">
      <c r="B12" s="90" t="s">
        <v>407</v>
      </c>
      <c r="C12" s="79" t="s">
        <v>412</v>
      </c>
      <c r="D12" s="79"/>
      <c r="E12" s="79"/>
      <c r="G12" s="79"/>
      <c r="H12" s="642"/>
      <c r="I12" s="642"/>
      <c r="J12" s="642"/>
    </row>
    <row r="13" spans="1:10" s="7" customFormat="1" ht="16.5" customHeight="1">
      <c r="B13" s="1027"/>
      <c r="C13" s="1027"/>
      <c r="D13" s="1027"/>
      <c r="E13" s="1027"/>
      <c r="F13" s="1027"/>
      <c r="G13" s="1027"/>
      <c r="H13" s="1027"/>
      <c r="I13" s="1027"/>
      <c r="J13" s="1027"/>
    </row>
    <row r="14" spans="1:10" s="7" customFormat="1" ht="21">
      <c r="A14" s="41" t="s">
        <v>689</v>
      </c>
      <c r="B14" s="232"/>
    </row>
    <row r="15" spans="1:10" s="7" customFormat="1" ht="12" customHeight="1" thickBot="1">
      <c r="B15" s="21"/>
    </row>
    <row r="16" spans="1:10" ht="17.25" customHeight="1">
      <c r="B16" s="1018" t="s">
        <v>690</v>
      </c>
      <c r="C16" s="1019"/>
      <c r="D16" s="1019"/>
      <c r="E16" s="1019"/>
      <c r="F16" s="1019"/>
      <c r="G16" s="1019"/>
      <c r="H16" s="1019"/>
      <c r="I16" s="1019"/>
      <c r="J16" s="1020"/>
    </row>
    <row r="17" spans="2:10" ht="17.25" customHeight="1">
      <c r="B17" s="1021"/>
      <c r="C17" s="1022"/>
      <c r="D17" s="1022"/>
      <c r="E17" s="1022"/>
      <c r="F17" s="1022"/>
      <c r="G17" s="1022"/>
      <c r="H17" s="1022"/>
      <c r="I17" s="1022"/>
      <c r="J17" s="1023"/>
    </row>
    <row r="18" spans="2:10" ht="17.25" customHeight="1">
      <c r="B18" s="1021"/>
      <c r="C18" s="1022"/>
      <c r="D18" s="1022"/>
      <c r="E18" s="1022"/>
      <c r="F18" s="1022"/>
      <c r="G18" s="1022"/>
      <c r="H18" s="1022"/>
      <c r="I18" s="1022"/>
      <c r="J18" s="1023"/>
    </row>
    <row r="19" spans="2:10" ht="17.25" customHeight="1">
      <c r="B19" s="1021"/>
      <c r="C19" s="1022"/>
      <c r="D19" s="1022"/>
      <c r="E19" s="1022"/>
      <c r="F19" s="1022"/>
      <c r="G19" s="1022"/>
      <c r="H19" s="1022"/>
      <c r="I19" s="1022"/>
      <c r="J19" s="1023"/>
    </row>
    <row r="20" spans="2:10" ht="17.25" customHeight="1">
      <c r="B20" s="1021"/>
      <c r="C20" s="1022"/>
      <c r="D20" s="1022"/>
      <c r="E20" s="1022"/>
      <c r="F20" s="1022"/>
      <c r="G20" s="1022"/>
      <c r="H20" s="1022"/>
      <c r="I20" s="1022"/>
      <c r="J20" s="1023"/>
    </row>
    <row r="21" spans="2:10" ht="17.25" customHeight="1">
      <c r="B21" s="1021"/>
      <c r="C21" s="1022"/>
      <c r="D21" s="1022"/>
      <c r="E21" s="1022"/>
      <c r="F21" s="1022"/>
      <c r="G21" s="1022"/>
      <c r="H21" s="1022"/>
      <c r="I21" s="1022"/>
      <c r="J21" s="1023"/>
    </row>
    <row r="22" spans="2:10" ht="17.25" customHeight="1">
      <c r="B22" s="1021"/>
      <c r="C22" s="1022"/>
      <c r="D22" s="1022"/>
      <c r="E22" s="1022"/>
      <c r="F22" s="1022"/>
      <c r="G22" s="1022"/>
      <c r="H22" s="1022"/>
      <c r="I22" s="1022"/>
      <c r="J22" s="1023"/>
    </row>
    <row r="23" spans="2:10" ht="17.25" customHeight="1">
      <c r="B23" s="1021"/>
      <c r="C23" s="1022"/>
      <c r="D23" s="1022"/>
      <c r="E23" s="1022"/>
      <c r="F23" s="1022"/>
      <c r="G23" s="1022"/>
      <c r="H23" s="1022"/>
      <c r="I23" s="1022"/>
      <c r="J23" s="1023"/>
    </row>
    <row r="24" spans="2:10" ht="18" customHeight="1" thickBot="1">
      <c r="B24" s="1024"/>
      <c r="C24" s="1025"/>
      <c r="D24" s="1025"/>
      <c r="E24" s="1025"/>
      <c r="F24" s="1025"/>
      <c r="G24" s="1025"/>
      <c r="H24" s="1025"/>
      <c r="I24" s="1025"/>
      <c r="J24" s="1026"/>
    </row>
    <row r="25" spans="2:10" ht="21.75" thickBot="1">
      <c r="B25" s="653" t="s">
        <v>695</v>
      </c>
      <c r="C25" s="653"/>
      <c r="D25" s="653"/>
      <c r="E25" s="653"/>
      <c r="F25" s="653"/>
      <c r="G25" s="653"/>
      <c r="H25" s="653"/>
      <c r="I25" s="653"/>
      <c r="J25" s="653"/>
    </row>
    <row r="26" spans="2:10">
      <c r="B26" s="1018" t="s">
        <v>691</v>
      </c>
      <c r="C26" s="1019"/>
      <c r="D26" s="1019"/>
      <c r="E26" s="1019"/>
      <c r="F26" s="1019"/>
      <c r="G26" s="1019"/>
      <c r="H26" s="1019"/>
      <c r="I26" s="1019"/>
      <c r="J26" s="1020"/>
    </row>
    <row r="27" spans="2:10">
      <c r="B27" s="1021"/>
      <c r="C27" s="1022"/>
      <c r="D27" s="1022"/>
      <c r="E27" s="1022"/>
      <c r="F27" s="1022"/>
      <c r="G27" s="1022"/>
      <c r="H27" s="1022"/>
      <c r="I27" s="1022"/>
      <c r="J27" s="1023"/>
    </row>
    <row r="28" spans="2:10">
      <c r="B28" s="1021"/>
      <c r="C28" s="1022"/>
      <c r="D28" s="1022"/>
      <c r="E28" s="1022"/>
      <c r="F28" s="1022"/>
      <c r="G28" s="1022"/>
      <c r="H28" s="1022"/>
      <c r="I28" s="1022"/>
      <c r="J28" s="1023"/>
    </row>
    <row r="29" spans="2:10">
      <c r="B29" s="1021"/>
      <c r="C29" s="1022"/>
      <c r="D29" s="1022"/>
      <c r="E29" s="1022"/>
      <c r="F29" s="1022"/>
      <c r="G29" s="1022"/>
      <c r="H29" s="1022"/>
      <c r="I29" s="1022"/>
      <c r="J29" s="1023"/>
    </row>
    <row r="30" spans="2:10">
      <c r="B30" s="1021"/>
      <c r="C30" s="1022"/>
      <c r="D30" s="1022"/>
      <c r="E30" s="1022"/>
      <c r="F30" s="1022"/>
      <c r="G30" s="1022"/>
      <c r="H30" s="1022"/>
      <c r="I30" s="1022"/>
      <c r="J30" s="1023"/>
    </row>
    <row r="31" spans="2:10">
      <c r="B31" s="1021"/>
      <c r="C31" s="1022"/>
      <c r="D31" s="1022"/>
      <c r="E31" s="1022"/>
      <c r="F31" s="1022"/>
      <c r="G31" s="1022"/>
      <c r="H31" s="1022"/>
      <c r="I31" s="1022"/>
      <c r="J31" s="1023"/>
    </row>
    <row r="32" spans="2:10">
      <c r="B32" s="1021"/>
      <c r="C32" s="1022"/>
      <c r="D32" s="1022"/>
      <c r="E32" s="1022"/>
      <c r="F32" s="1022"/>
      <c r="G32" s="1022"/>
      <c r="H32" s="1022"/>
      <c r="I32" s="1022"/>
      <c r="J32" s="1023"/>
    </row>
    <row r="33" spans="2:10">
      <c r="B33" s="1021"/>
      <c r="C33" s="1022"/>
      <c r="D33" s="1022"/>
      <c r="E33" s="1022"/>
      <c r="F33" s="1022"/>
      <c r="G33" s="1022"/>
      <c r="H33" s="1022"/>
      <c r="I33" s="1022"/>
      <c r="J33" s="1023"/>
    </row>
    <row r="34" spans="2:10" ht="15.75" thickBot="1">
      <c r="B34" s="1024"/>
      <c r="C34" s="1025"/>
      <c r="D34" s="1025"/>
      <c r="E34" s="1025"/>
      <c r="F34" s="1025"/>
      <c r="G34" s="1025"/>
      <c r="H34" s="1025"/>
      <c r="I34" s="1025"/>
      <c r="J34" s="1026"/>
    </row>
    <row r="35" spans="2:10" ht="21">
      <c r="B35" s="653" t="s">
        <v>696</v>
      </c>
      <c r="C35" s="653"/>
      <c r="D35" s="653"/>
      <c r="E35" s="653"/>
      <c r="F35" s="653"/>
      <c r="G35" s="653"/>
      <c r="H35" s="653"/>
      <c r="I35" s="653"/>
      <c r="J35" s="653"/>
    </row>
    <row r="36" spans="2:10" s="8" customFormat="1" ht="21">
      <c r="B36" s="653" t="s">
        <v>635</v>
      </c>
      <c r="C36" s="653"/>
      <c r="D36" s="653"/>
      <c r="E36" s="653"/>
      <c r="F36" s="653"/>
      <c r="G36" s="653"/>
      <c r="H36" s="653"/>
      <c r="I36" s="653"/>
      <c r="J36" s="653"/>
    </row>
    <row r="37" spans="2:10" ht="17.25">
      <c r="B37" s="1017" t="s">
        <v>864</v>
      </c>
      <c r="C37" s="1017"/>
      <c r="D37" s="1017"/>
      <c r="E37" s="1017"/>
      <c r="F37" s="1017"/>
      <c r="G37" s="1017"/>
      <c r="H37" s="1017"/>
      <c r="I37" s="1017"/>
      <c r="J37" s="1017"/>
    </row>
  </sheetData>
  <mergeCells count="9">
    <mergeCell ref="B36:J36"/>
    <mergeCell ref="B37:J37"/>
    <mergeCell ref="B25:J25"/>
    <mergeCell ref="B26:J34"/>
    <mergeCell ref="B2:J3"/>
    <mergeCell ref="H12:J12"/>
    <mergeCell ref="B16:J24"/>
    <mergeCell ref="B35:J35"/>
    <mergeCell ref="B13:J13"/>
  </mergeCells>
  <phoneticPr fontId="3" type="noConversion"/>
  <pageMargins left="0.70866141732283472" right="0.19685039370078741" top="0.39370078740157483" bottom="0.31496062992125984" header="0.31496062992125984" footer="0.15748031496062992"/>
  <pageSetup paperSize="9" orientation="portrait" horizontalDpi="300" verticalDpi="300" r:id="rId1"/>
  <headerFooter>
    <oddFooter>&amp;C79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7288" r:id="rId4" name="Check Box 8">
              <controlPr defaultSize="0" autoFill="0" autoLine="0" autoPict="0">
                <anchor moveWithCells="1">
                  <from>
                    <xdr:col>1</xdr:col>
                    <xdr:colOff>342900</xdr:colOff>
                    <xdr:row>4</xdr:row>
                    <xdr:rowOff>19050</xdr:rowOff>
                  </from>
                  <to>
                    <xdr:col>1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89" r:id="rId5" name="Check Box 9">
              <controlPr defaultSize="0" autoFill="0" autoLine="0" autoPict="0">
                <anchor moveWithCells="1">
                  <from>
                    <xdr:col>4</xdr:col>
                    <xdr:colOff>371475</xdr:colOff>
                    <xdr:row>4</xdr:row>
                    <xdr:rowOff>38100</xdr:rowOff>
                  </from>
                  <to>
                    <xdr:col>5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90" r:id="rId6" name="Check Box 10">
              <controlPr defaultSize="0" autoFill="0" autoLine="0" autoPict="0">
                <anchor moveWithCells="1">
                  <from>
                    <xdr:col>4</xdr:col>
                    <xdr:colOff>381000</xdr:colOff>
                    <xdr:row>6</xdr:row>
                    <xdr:rowOff>38100</xdr:rowOff>
                  </from>
                  <to>
                    <xdr:col>5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91" r:id="rId7" name="Check Box 11">
              <controlPr defaultSize="0" autoFill="0" autoLine="0" autoPict="0">
                <anchor moveWithCells="1">
                  <from>
                    <xdr:col>1</xdr:col>
                    <xdr:colOff>342900</xdr:colOff>
                    <xdr:row>6</xdr:row>
                    <xdr:rowOff>47625</xdr:rowOff>
                  </from>
                  <to>
                    <xdr:col>1</xdr:col>
                    <xdr:colOff>657225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92" r:id="rId8" name="Check Box 12">
              <controlPr defaultSize="0" autoFill="0" autoLine="0" autoPict="0">
                <anchor moveWithCells="1">
                  <from>
                    <xdr:col>1</xdr:col>
                    <xdr:colOff>361950</xdr:colOff>
                    <xdr:row>10</xdr:row>
                    <xdr:rowOff>238125</xdr:rowOff>
                  </from>
                  <to>
                    <xdr:col>1</xdr:col>
                    <xdr:colOff>666750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93" r:id="rId9" name="Check Box 13">
              <controlPr defaultSize="0" autoFill="0" autoLine="0" autoPict="0">
                <anchor moveWithCells="1">
                  <from>
                    <xdr:col>1</xdr:col>
                    <xdr:colOff>342900</xdr:colOff>
                    <xdr:row>8</xdr:row>
                    <xdr:rowOff>47625</xdr:rowOff>
                  </from>
                  <to>
                    <xdr:col>1</xdr:col>
                    <xdr:colOff>657225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94" r:id="rId10" name="Check Box 14">
              <controlPr defaultSize="0" autoFill="0" autoLine="0" autoPict="0">
                <anchor moveWithCells="1">
                  <from>
                    <xdr:col>4</xdr:col>
                    <xdr:colOff>381000</xdr:colOff>
                    <xdr:row>8</xdr:row>
                    <xdr:rowOff>38100</xdr:rowOff>
                  </from>
                  <to>
                    <xdr:col>5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Sheet32"/>
  <dimension ref="A1:G20"/>
  <sheetViews>
    <sheetView showGridLines="0" view="pageBreakPreview" topLeftCell="B1" zoomScaleNormal="100" zoomScaleSheetLayoutView="100" zoomScalePageLayoutView="50" workbookViewId="0">
      <selection activeCell="G37" sqref="G37"/>
    </sheetView>
  </sheetViews>
  <sheetFormatPr defaultRowHeight="18.75"/>
  <cols>
    <col min="1" max="1" width="27.125" style="8" customWidth="1"/>
    <col min="2" max="2" width="44.875" style="8" customWidth="1"/>
    <col min="3" max="4" width="5.875" style="8" customWidth="1"/>
    <col min="5" max="6" width="8" style="8" customWidth="1"/>
    <col min="7" max="7" width="29.125" style="8" customWidth="1"/>
    <col min="8" max="16384" width="9" style="8"/>
  </cols>
  <sheetData>
    <row r="1" spans="1:7" ht="21">
      <c r="A1" s="69" t="s">
        <v>376</v>
      </c>
      <c r="B1" s="7"/>
      <c r="C1" s="7"/>
      <c r="D1" s="7"/>
      <c r="E1" s="7"/>
      <c r="F1" s="7"/>
      <c r="G1" s="7"/>
    </row>
    <row r="2" spans="1:7" ht="8.25" customHeight="1">
      <c r="A2" s="7"/>
      <c r="B2" s="7"/>
      <c r="C2" s="7"/>
      <c r="D2" s="7"/>
      <c r="E2" s="7"/>
      <c r="F2" s="7"/>
      <c r="G2" s="7"/>
    </row>
    <row r="3" spans="1:7" ht="21">
      <c r="A3" s="655" t="s">
        <v>636</v>
      </c>
      <c r="B3" s="655"/>
      <c r="C3" s="655"/>
      <c r="D3" s="655"/>
      <c r="E3" s="655"/>
      <c r="F3" s="655"/>
      <c r="G3" s="655"/>
    </row>
    <row r="4" spans="1:7" ht="10.5" customHeight="1">
      <c r="A4" s="7"/>
      <c r="B4" s="7"/>
      <c r="C4" s="7"/>
      <c r="D4" s="7"/>
      <c r="E4" s="7"/>
      <c r="F4" s="7"/>
      <c r="G4" s="7"/>
    </row>
    <row r="5" spans="1:7">
      <c r="A5" s="809" t="s">
        <v>284</v>
      </c>
      <c r="B5" s="809" t="s">
        <v>224</v>
      </c>
      <c r="C5" s="1028" t="s">
        <v>225</v>
      </c>
      <c r="D5" s="1029"/>
      <c r="E5" s="833" t="s">
        <v>313</v>
      </c>
      <c r="F5" s="833"/>
      <c r="G5" s="833" t="s">
        <v>230</v>
      </c>
    </row>
    <row r="6" spans="1:7">
      <c r="A6" s="809"/>
      <c r="B6" s="809"/>
      <c r="C6" s="1030"/>
      <c r="D6" s="1031"/>
      <c r="E6" s="1034" t="s">
        <v>312</v>
      </c>
      <c r="F6" s="1035"/>
      <c r="G6" s="1032"/>
    </row>
    <row r="7" spans="1:7">
      <c r="A7" s="809"/>
      <c r="B7" s="809"/>
      <c r="C7" s="108" t="s">
        <v>226</v>
      </c>
      <c r="D7" s="108" t="s">
        <v>227</v>
      </c>
      <c r="E7" s="108" t="s">
        <v>228</v>
      </c>
      <c r="F7" s="108" t="s">
        <v>229</v>
      </c>
      <c r="G7" s="1033"/>
    </row>
    <row r="8" spans="1:7">
      <c r="A8" s="188" t="s">
        <v>231</v>
      </c>
      <c r="B8" s="188" t="s">
        <v>232</v>
      </c>
      <c r="C8" s="188"/>
      <c r="D8" s="188"/>
      <c r="E8" s="188"/>
      <c r="F8" s="188"/>
      <c r="G8" s="136"/>
    </row>
    <row r="9" spans="1:7">
      <c r="A9" s="188"/>
      <c r="B9" s="110" t="s">
        <v>285</v>
      </c>
      <c r="C9" s="110"/>
      <c r="D9" s="110"/>
      <c r="E9" s="110"/>
      <c r="F9" s="110"/>
      <c r="G9" s="84"/>
    </row>
    <row r="10" spans="1:7">
      <c r="A10" s="188"/>
      <c r="B10" s="189" t="s">
        <v>233</v>
      </c>
      <c r="C10" s="189"/>
      <c r="D10" s="189"/>
      <c r="E10" s="189"/>
      <c r="F10" s="189"/>
      <c r="G10" s="160"/>
    </row>
    <row r="11" spans="1:7">
      <c r="A11" s="188"/>
      <c r="B11" s="110" t="s">
        <v>234</v>
      </c>
      <c r="C11" s="110"/>
      <c r="D11" s="110"/>
      <c r="E11" s="110"/>
      <c r="F11" s="110"/>
      <c r="G11" s="84"/>
    </row>
    <row r="12" spans="1:7">
      <c r="A12" s="110"/>
      <c r="B12" s="114" t="s">
        <v>235</v>
      </c>
      <c r="C12" s="114"/>
      <c r="D12" s="114"/>
      <c r="E12" s="114"/>
      <c r="F12" s="114"/>
      <c r="G12" s="140"/>
    </row>
    <row r="13" spans="1:7">
      <c r="A13" s="189" t="s">
        <v>236</v>
      </c>
      <c r="B13" s="189" t="s">
        <v>238</v>
      </c>
      <c r="C13" s="189"/>
      <c r="D13" s="190"/>
      <c r="E13" s="189"/>
      <c r="F13" s="189"/>
      <c r="G13" s="160"/>
    </row>
    <row r="14" spans="1:7">
      <c r="A14" s="188" t="s">
        <v>237</v>
      </c>
      <c r="B14" s="188" t="s">
        <v>319</v>
      </c>
      <c r="C14" s="188"/>
      <c r="D14" s="191"/>
      <c r="E14" s="188"/>
      <c r="F14" s="188"/>
      <c r="G14" s="136"/>
    </row>
    <row r="15" spans="1:7">
      <c r="A15" s="188"/>
      <c r="B15" s="110" t="s">
        <v>239</v>
      </c>
      <c r="C15" s="110"/>
      <c r="D15" s="110"/>
      <c r="E15" s="110"/>
      <c r="F15" s="110"/>
      <c r="G15" s="84"/>
    </row>
    <row r="16" spans="1:7">
      <c r="A16" s="110"/>
      <c r="B16" s="114" t="s">
        <v>240</v>
      </c>
      <c r="C16" s="114"/>
      <c r="D16" s="114"/>
      <c r="E16" s="114"/>
      <c r="F16" s="114"/>
      <c r="G16" s="140"/>
    </row>
    <row r="17" spans="1:7">
      <c r="A17" s="189" t="s">
        <v>241</v>
      </c>
      <c r="B17" s="114" t="s">
        <v>242</v>
      </c>
      <c r="C17" s="114"/>
      <c r="D17" s="114"/>
      <c r="E17" s="114"/>
      <c r="F17" s="114"/>
      <c r="G17" s="140"/>
    </row>
    <row r="18" spans="1:7">
      <c r="A18" s="188"/>
      <c r="B18" s="189" t="s">
        <v>243</v>
      </c>
      <c r="C18" s="189"/>
      <c r="D18" s="189"/>
      <c r="E18" s="189"/>
      <c r="F18" s="189"/>
      <c r="G18" s="160"/>
    </row>
    <row r="19" spans="1:7">
      <c r="A19" s="188"/>
      <c r="B19" s="110" t="s">
        <v>244</v>
      </c>
      <c r="C19" s="110"/>
      <c r="D19" s="110"/>
      <c r="E19" s="110"/>
      <c r="F19" s="110"/>
      <c r="G19" s="84"/>
    </row>
    <row r="20" spans="1:7">
      <c r="A20" s="110"/>
      <c r="B20" s="110" t="s">
        <v>235</v>
      </c>
      <c r="C20" s="110"/>
      <c r="D20" s="110"/>
      <c r="E20" s="110"/>
      <c r="F20" s="110"/>
      <c r="G20" s="84"/>
    </row>
  </sheetData>
  <mergeCells count="7">
    <mergeCell ref="A3:G3"/>
    <mergeCell ref="A5:A7"/>
    <mergeCell ref="C5:D6"/>
    <mergeCell ref="E5:F5"/>
    <mergeCell ref="G5:G7"/>
    <mergeCell ref="B5:B7"/>
    <mergeCell ref="E6:F6"/>
  </mergeCells>
  <phoneticPr fontId="3" type="noConversion"/>
  <pageMargins left="0.47244094488188981" right="0.39370078740157483" top="0.78740157480314965" bottom="0.59055118110236227" header="0.31496062992125984" footer="0.31496062992125984"/>
  <pageSetup paperSize="9" firstPageNumber="48" orientation="landscape" r:id="rId1"/>
  <headerFooter>
    <oddFooter>&amp;C80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Sheet62"/>
  <dimension ref="A1:G25"/>
  <sheetViews>
    <sheetView showGridLines="0" view="pageBreakPreview" zoomScaleNormal="100" zoomScaleSheetLayoutView="100" zoomScalePageLayoutView="70" workbookViewId="0">
      <selection activeCell="G37" sqref="G37"/>
    </sheetView>
  </sheetViews>
  <sheetFormatPr defaultRowHeight="18.75"/>
  <cols>
    <col min="1" max="1" width="27.125" style="8" customWidth="1"/>
    <col min="2" max="2" width="44.875" style="130" customWidth="1"/>
    <col min="3" max="4" width="5.875" style="8" customWidth="1"/>
    <col min="5" max="6" width="8" style="8" customWidth="1"/>
    <col min="7" max="7" width="33" style="8" customWidth="1"/>
    <col min="8" max="16384" width="9" style="8"/>
  </cols>
  <sheetData>
    <row r="1" spans="1:7" ht="21">
      <c r="A1" s="655" t="s">
        <v>637</v>
      </c>
      <c r="B1" s="655"/>
      <c r="C1" s="655"/>
      <c r="D1" s="655"/>
      <c r="E1" s="655"/>
      <c r="F1" s="655"/>
      <c r="G1" s="655"/>
    </row>
    <row r="2" spans="1:7" ht="9.75" customHeight="1"/>
    <row r="3" spans="1:7" ht="21" customHeight="1">
      <c r="A3" s="809" t="s">
        <v>284</v>
      </c>
      <c r="B3" s="738" t="s">
        <v>224</v>
      </c>
      <c r="C3" s="1028" t="s">
        <v>225</v>
      </c>
      <c r="D3" s="1029"/>
      <c r="E3" s="833" t="s">
        <v>313</v>
      </c>
      <c r="F3" s="833"/>
      <c r="G3" s="833" t="s">
        <v>230</v>
      </c>
    </row>
    <row r="4" spans="1:7">
      <c r="A4" s="809"/>
      <c r="B4" s="738"/>
      <c r="C4" s="1030"/>
      <c r="D4" s="1031"/>
      <c r="E4" s="1034" t="s">
        <v>312</v>
      </c>
      <c r="F4" s="1035"/>
      <c r="G4" s="1032"/>
    </row>
    <row r="5" spans="1:7">
      <c r="A5" s="833"/>
      <c r="B5" s="744"/>
      <c r="C5" s="141" t="s">
        <v>226</v>
      </c>
      <c r="D5" s="141" t="s">
        <v>227</v>
      </c>
      <c r="E5" s="141" t="s">
        <v>228</v>
      </c>
      <c r="F5" s="141" t="s">
        <v>229</v>
      </c>
      <c r="G5" s="1032"/>
    </row>
    <row r="6" spans="1:7">
      <c r="A6" s="189" t="s">
        <v>245</v>
      </c>
      <c r="B6" s="264" t="s">
        <v>246</v>
      </c>
      <c r="C6" s="114"/>
      <c r="D6" s="114"/>
      <c r="E6" s="114"/>
      <c r="F6" s="114"/>
      <c r="G6" s="114"/>
    </row>
    <row r="7" spans="1:7">
      <c r="A7" s="188"/>
      <c r="B7" s="264" t="s">
        <v>377</v>
      </c>
      <c r="C7" s="114"/>
      <c r="D7" s="114"/>
      <c r="E7" s="114"/>
      <c r="F7" s="114"/>
      <c r="G7" s="114"/>
    </row>
    <row r="8" spans="1:7">
      <c r="A8" s="188"/>
      <c r="B8" s="264" t="s">
        <v>247</v>
      </c>
      <c r="C8" s="114"/>
      <c r="D8" s="114"/>
      <c r="E8" s="114"/>
      <c r="F8" s="114"/>
      <c r="G8" s="114"/>
    </row>
    <row r="9" spans="1:7">
      <c r="A9" s="110"/>
      <c r="B9" s="264" t="s">
        <v>248</v>
      </c>
      <c r="C9" s="114"/>
      <c r="D9" s="114"/>
      <c r="E9" s="114"/>
      <c r="F9" s="114"/>
      <c r="G9" s="114"/>
    </row>
    <row r="10" spans="1:7">
      <c r="A10" s="189" t="s">
        <v>249</v>
      </c>
      <c r="B10" s="264" t="s">
        <v>251</v>
      </c>
      <c r="C10" s="114"/>
      <c r="D10" s="114"/>
      <c r="E10" s="114"/>
      <c r="F10" s="114"/>
      <c r="G10" s="114"/>
    </row>
    <row r="11" spans="1:7">
      <c r="A11" s="188" t="s">
        <v>250</v>
      </c>
      <c r="B11" s="264" t="s">
        <v>252</v>
      </c>
      <c r="C11" s="114"/>
      <c r="D11" s="114"/>
      <c r="E11" s="114"/>
      <c r="F11" s="114"/>
      <c r="G11" s="114"/>
    </row>
    <row r="12" spans="1:7">
      <c r="A12" s="188"/>
      <c r="B12" s="264" t="s">
        <v>253</v>
      </c>
      <c r="C12" s="114"/>
      <c r="D12" s="114"/>
      <c r="E12" s="114"/>
      <c r="F12" s="114"/>
      <c r="G12" s="114"/>
    </row>
    <row r="13" spans="1:7" s="231" customFormat="1">
      <c r="A13" s="233"/>
      <c r="B13" s="264" t="s">
        <v>669</v>
      </c>
      <c r="C13" s="234"/>
      <c r="D13" s="234"/>
      <c r="E13" s="234"/>
      <c r="F13" s="234"/>
      <c r="G13" s="234"/>
    </row>
    <row r="14" spans="1:7" s="231" customFormat="1">
      <c r="A14" s="233"/>
      <c r="B14" s="264" t="s">
        <v>670</v>
      </c>
      <c r="C14" s="234"/>
      <c r="D14" s="234"/>
      <c r="E14" s="234"/>
      <c r="F14" s="234"/>
      <c r="G14" s="234"/>
    </row>
    <row r="15" spans="1:7">
      <c r="A15" s="110"/>
      <c r="B15" s="264" t="s">
        <v>668</v>
      </c>
      <c r="C15" s="114"/>
      <c r="D15" s="114"/>
      <c r="E15" s="114"/>
      <c r="F15" s="114"/>
      <c r="G15" s="114"/>
    </row>
    <row r="16" spans="1:7">
      <c r="A16" s="188" t="s">
        <v>286</v>
      </c>
      <c r="B16" s="264" t="s">
        <v>254</v>
      </c>
      <c r="C16" s="114"/>
      <c r="D16" s="114"/>
      <c r="E16" s="114"/>
      <c r="F16" s="114"/>
      <c r="G16" s="114"/>
    </row>
    <row r="17" spans="1:7">
      <c r="A17" s="260" t="s">
        <v>722</v>
      </c>
      <c r="B17" s="286" t="s">
        <v>728</v>
      </c>
      <c r="C17" s="189"/>
      <c r="D17" s="189"/>
      <c r="E17" s="189"/>
      <c r="F17" s="189"/>
      <c r="G17" s="189"/>
    </row>
    <row r="18" spans="1:7">
      <c r="A18" s="188" t="s">
        <v>723</v>
      </c>
      <c r="B18" s="287" t="s">
        <v>288</v>
      </c>
      <c r="C18" s="189"/>
      <c r="D18" s="189"/>
      <c r="E18" s="189"/>
      <c r="F18" s="189"/>
      <c r="G18" s="189"/>
    </row>
    <row r="19" spans="1:7">
      <c r="A19" s="188"/>
      <c r="B19" s="288" t="s">
        <v>287</v>
      </c>
      <c r="C19" s="110"/>
      <c r="D19" s="110"/>
      <c r="E19" s="110"/>
      <c r="F19" s="110"/>
      <c r="G19" s="110"/>
    </row>
    <row r="20" spans="1:7">
      <c r="A20" s="188"/>
      <c r="B20" s="287" t="s">
        <v>724</v>
      </c>
      <c r="C20" s="189"/>
      <c r="D20" s="189"/>
      <c r="E20" s="189"/>
      <c r="F20" s="189"/>
      <c r="G20" s="189"/>
    </row>
    <row r="21" spans="1:7">
      <c r="A21" s="188"/>
      <c r="B21" s="288" t="s">
        <v>289</v>
      </c>
      <c r="C21" s="110"/>
      <c r="D21" s="110"/>
      <c r="E21" s="110"/>
      <c r="F21" s="110"/>
      <c r="G21" s="110"/>
    </row>
    <row r="22" spans="1:7" s="231" customFormat="1">
      <c r="A22" s="233"/>
      <c r="B22" s="287" t="s">
        <v>725</v>
      </c>
      <c r="C22" s="235"/>
      <c r="D22" s="235"/>
      <c r="E22" s="235"/>
      <c r="F22" s="235"/>
      <c r="G22" s="235"/>
    </row>
    <row r="23" spans="1:7" s="231" customFormat="1">
      <c r="A23" s="233"/>
      <c r="B23" s="287" t="s">
        <v>726</v>
      </c>
      <c r="C23" s="235"/>
      <c r="D23" s="235"/>
      <c r="E23" s="235"/>
      <c r="F23" s="235"/>
      <c r="G23" s="235"/>
    </row>
    <row r="24" spans="1:7" s="231" customFormat="1">
      <c r="A24" s="233"/>
      <c r="B24" s="288" t="s">
        <v>255</v>
      </c>
      <c r="C24" s="236"/>
      <c r="D24" s="236"/>
      <c r="E24" s="236"/>
      <c r="F24" s="236"/>
      <c r="G24" s="236"/>
    </row>
    <row r="25" spans="1:7">
      <c r="A25" s="110"/>
      <c r="B25" s="288" t="s">
        <v>727</v>
      </c>
      <c r="C25" s="110"/>
      <c r="D25" s="110"/>
      <c r="E25" s="110"/>
      <c r="F25" s="110"/>
      <c r="G25" s="110"/>
    </row>
  </sheetData>
  <mergeCells count="7">
    <mergeCell ref="A1:G1"/>
    <mergeCell ref="A3:A5"/>
    <mergeCell ref="B3:B5"/>
    <mergeCell ref="C3:D4"/>
    <mergeCell ref="E3:F3"/>
    <mergeCell ref="G3:G5"/>
    <mergeCell ref="E4:F4"/>
  </mergeCells>
  <phoneticPr fontId="3" type="noConversion"/>
  <pageMargins left="0.70866141732283472" right="1.0236220472440944" top="0.74803149606299213" bottom="0.74803149606299213" header="0.31496062992125984" footer="0.31496062992125984"/>
  <pageSetup paperSize="9" scale="84" orientation="landscape" horizontalDpi="300" verticalDpi="300" r:id="rId1"/>
  <headerFooter>
    <oddFooter>&amp;C 81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Sheet63"/>
  <dimension ref="A1:G19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27.125" style="8" customWidth="1"/>
    <col min="2" max="2" width="44.875" style="8" customWidth="1"/>
    <col min="3" max="4" width="5.875" style="8" customWidth="1"/>
    <col min="5" max="6" width="8" style="8" customWidth="1"/>
    <col min="7" max="7" width="22.875" style="8" customWidth="1"/>
    <col min="8" max="16384" width="9" style="8"/>
  </cols>
  <sheetData>
    <row r="1" spans="1:7" ht="21">
      <c r="A1" s="655" t="s">
        <v>637</v>
      </c>
      <c r="B1" s="655"/>
      <c r="C1" s="655"/>
      <c r="D1" s="655"/>
      <c r="E1" s="655"/>
      <c r="F1" s="655"/>
      <c r="G1" s="655"/>
    </row>
    <row r="2" spans="1:7" ht="9.75" customHeight="1"/>
    <row r="3" spans="1:7" ht="21" customHeight="1">
      <c r="A3" s="809" t="s">
        <v>284</v>
      </c>
      <c r="B3" s="809" t="s">
        <v>224</v>
      </c>
      <c r="C3" s="1028" t="s">
        <v>225</v>
      </c>
      <c r="D3" s="1029"/>
      <c r="E3" s="833" t="s">
        <v>313</v>
      </c>
      <c r="F3" s="833"/>
      <c r="G3" s="833" t="s">
        <v>230</v>
      </c>
    </row>
    <row r="4" spans="1:7">
      <c r="A4" s="809"/>
      <c r="B4" s="809"/>
      <c r="C4" s="1030"/>
      <c r="D4" s="1031"/>
      <c r="E4" s="1034" t="s">
        <v>312</v>
      </c>
      <c r="F4" s="1035"/>
      <c r="G4" s="1032"/>
    </row>
    <row r="5" spans="1:7">
      <c r="A5" s="833"/>
      <c r="B5" s="833"/>
      <c r="C5" s="141" t="s">
        <v>226</v>
      </c>
      <c r="D5" s="141" t="s">
        <v>227</v>
      </c>
      <c r="E5" s="141" t="s">
        <v>228</v>
      </c>
      <c r="F5" s="141" t="s">
        <v>229</v>
      </c>
      <c r="G5" s="1032"/>
    </row>
    <row r="6" spans="1:7">
      <c r="A6" s="189" t="s">
        <v>256</v>
      </c>
      <c r="B6" s="134" t="s">
        <v>257</v>
      </c>
      <c r="C6" s="189"/>
      <c r="D6" s="189"/>
      <c r="E6" s="189"/>
      <c r="F6" s="189"/>
      <c r="G6" s="189"/>
    </row>
    <row r="7" spans="1:7">
      <c r="A7" s="188" t="s">
        <v>250</v>
      </c>
      <c r="B7" s="137" t="s">
        <v>258</v>
      </c>
      <c r="C7" s="110"/>
      <c r="D7" s="110"/>
      <c r="E7" s="110"/>
      <c r="F7" s="110"/>
      <c r="G7" s="110"/>
    </row>
    <row r="8" spans="1:7">
      <c r="A8" s="188"/>
      <c r="B8" s="133" t="s">
        <v>259</v>
      </c>
      <c r="C8" s="114"/>
      <c r="D8" s="114"/>
      <c r="E8" s="114"/>
      <c r="F8" s="114"/>
      <c r="G8" s="114"/>
    </row>
    <row r="9" spans="1:7">
      <c r="A9" s="110"/>
      <c r="B9" s="133" t="s">
        <v>260</v>
      </c>
      <c r="C9" s="114"/>
      <c r="D9" s="114"/>
      <c r="E9" s="114"/>
      <c r="F9" s="114"/>
      <c r="G9" s="114"/>
    </row>
    <row r="10" spans="1:7">
      <c r="A10" s="188" t="s">
        <v>261</v>
      </c>
      <c r="B10" s="133" t="s">
        <v>263</v>
      </c>
      <c r="C10" s="114"/>
      <c r="D10" s="114"/>
      <c r="E10" s="114"/>
      <c r="F10" s="114"/>
      <c r="G10" s="114"/>
    </row>
    <row r="11" spans="1:7">
      <c r="A11" s="188" t="s">
        <v>262</v>
      </c>
      <c r="B11" s="134" t="s">
        <v>264</v>
      </c>
      <c r="C11" s="189"/>
      <c r="D11" s="189"/>
      <c r="E11" s="189"/>
      <c r="F11" s="189"/>
      <c r="G11" s="189"/>
    </row>
    <row r="12" spans="1:7">
      <c r="A12" s="188"/>
      <c r="B12" s="137" t="s">
        <v>265</v>
      </c>
      <c r="C12" s="110"/>
      <c r="D12" s="110"/>
      <c r="E12" s="110"/>
      <c r="F12" s="110"/>
      <c r="G12" s="110"/>
    </row>
    <row r="13" spans="1:7">
      <c r="A13" s="110"/>
      <c r="B13" s="133" t="s">
        <v>260</v>
      </c>
      <c r="C13" s="114"/>
      <c r="D13" s="114"/>
      <c r="E13" s="114"/>
      <c r="F13" s="114"/>
      <c r="G13" s="114"/>
    </row>
    <row r="15" spans="1:7" ht="12" customHeight="1"/>
    <row r="16" spans="1:7">
      <c r="E16" s="31" t="s">
        <v>266</v>
      </c>
      <c r="F16" s="889"/>
      <c r="G16" s="889"/>
    </row>
    <row r="17" spans="1:7">
      <c r="E17" s="192" t="s">
        <v>316</v>
      </c>
      <c r="F17" s="1036" t="s">
        <v>317</v>
      </c>
      <c r="G17" s="1036"/>
    </row>
    <row r="18" spans="1:7" ht="21">
      <c r="D18" s="655" t="s">
        <v>314</v>
      </c>
      <c r="E18" s="655"/>
      <c r="F18" s="655"/>
      <c r="G18" s="655"/>
    </row>
    <row r="19" spans="1:7">
      <c r="A19" s="192"/>
      <c r="F19" s="1037" t="s">
        <v>315</v>
      </c>
      <c r="G19" s="1037"/>
    </row>
  </sheetData>
  <mergeCells count="11">
    <mergeCell ref="F16:G16"/>
    <mergeCell ref="F17:G17"/>
    <mergeCell ref="F19:G19"/>
    <mergeCell ref="D18:G18"/>
    <mergeCell ref="A1:G1"/>
    <mergeCell ref="A3:A5"/>
    <mergeCell ref="B3:B5"/>
    <mergeCell ref="C3:D4"/>
    <mergeCell ref="E3:F3"/>
    <mergeCell ref="G3:G5"/>
    <mergeCell ref="E4:F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Footer>&amp;C 82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Sheet33"/>
  <dimension ref="A1:M25"/>
  <sheetViews>
    <sheetView showGridLines="0" view="pageBreakPreview" zoomScaleNormal="100" zoomScaleSheetLayoutView="100" zoomScalePageLayoutView="90" workbookViewId="0">
      <selection activeCell="K23" sqref="K23"/>
    </sheetView>
  </sheetViews>
  <sheetFormatPr defaultRowHeight="21"/>
  <cols>
    <col min="1" max="1" width="7.625" style="41" customWidth="1"/>
    <col min="2" max="13" width="6.125" style="41" customWidth="1"/>
    <col min="14" max="16384" width="9" style="41"/>
  </cols>
  <sheetData>
    <row r="1" spans="1:13" s="324" customFormat="1" ht="26.25">
      <c r="A1" s="323" t="s">
        <v>753</v>
      </c>
      <c r="B1" s="323"/>
      <c r="C1" s="323"/>
      <c r="D1" s="323"/>
    </row>
    <row r="2" spans="1:13" ht="33" customHeight="1">
      <c r="A2" s="1038" t="s">
        <v>790</v>
      </c>
      <c r="B2" s="1038"/>
      <c r="C2" s="1038"/>
      <c r="D2" s="1038"/>
      <c r="E2" s="1038"/>
      <c r="F2" s="1038"/>
      <c r="G2" s="1038"/>
      <c r="H2" s="1038"/>
      <c r="I2" s="1038"/>
      <c r="J2" s="1038"/>
      <c r="K2" s="1038"/>
      <c r="L2" s="1038"/>
      <c r="M2" s="1038"/>
    </row>
    <row r="3" spans="1:13">
      <c r="A3" s="1038"/>
      <c r="B3" s="1038"/>
      <c r="C3" s="1038"/>
      <c r="D3" s="1038"/>
      <c r="E3" s="1038"/>
      <c r="F3" s="1038"/>
      <c r="G3" s="1038"/>
      <c r="H3" s="1038"/>
      <c r="I3" s="1038"/>
      <c r="J3" s="1038"/>
      <c r="K3" s="1038"/>
      <c r="L3" s="1038"/>
      <c r="M3" s="1038"/>
    </row>
    <row r="4" spans="1:13" ht="49.5" customHeight="1">
      <c r="A4" s="1038"/>
      <c r="B4" s="1038"/>
      <c r="C4" s="1038"/>
      <c r="D4" s="1038"/>
      <c r="E4" s="1038"/>
      <c r="F4" s="1038"/>
      <c r="G4" s="1038"/>
      <c r="H4" s="1038"/>
      <c r="I4" s="1038"/>
      <c r="J4" s="1038"/>
      <c r="K4" s="1038"/>
      <c r="L4" s="1038"/>
      <c r="M4" s="1038"/>
    </row>
    <row r="5" spans="1:13">
      <c r="A5" s="94" t="s">
        <v>578</v>
      </c>
      <c r="B5" s="94"/>
      <c r="C5" s="94"/>
      <c r="D5" s="94"/>
      <c r="E5" s="130"/>
      <c r="F5" s="130"/>
      <c r="G5" s="130"/>
    </row>
    <row r="6" spans="1:13" s="130" customFormat="1">
      <c r="A6" s="653" t="s">
        <v>881</v>
      </c>
      <c r="B6" s="653"/>
      <c r="C6" s="653"/>
      <c r="D6" s="653"/>
      <c r="E6" s="653"/>
      <c r="F6" s="653"/>
      <c r="G6" s="653"/>
      <c r="H6" s="653"/>
      <c r="I6" s="653"/>
      <c r="J6" s="653"/>
      <c r="K6" s="653"/>
      <c r="L6" s="653"/>
      <c r="M6" s="653"/>
    </row>
    <row r="7" spans="1:13" ht="12.75" customHeight="1"/>
    <row r="8" spans="1:13" ht="24" customHeight="1">
      <c r="A8" s="1040" t="s">
        <v>267</v>
      </c>
      <c r="B8" s="1040" t="s">
        <v>867</v>
      </c>
      <c r="C8" s="1040"/>
      <c r="D8" s="1040"/>
      <c r="E8" s="1040"/>
      <c r="F8" s="1040"/>
      <c r="G8" s="1040"/>
      <c r="H8" s="1040"/>
      <c r="I8" s="1040"/>
      <c r="J8" s="1040"/>
      <c r="K8" s="1040"/>
      <c r="L8" s="1040"/>
      <c r="M8" s="1040"/>
    </row>
    <row r="9" spans="1:13">
      <c r="A9" s="1040"/>
      <c r="B9" s="1040" t="s">
        <v>53</v>
      </c>
      <c r="C9" s="1040"/>
      <c r="D9" s="1040"/>
      <c r="E9" s="1040"/>
      <c r="F9" s="1040"/>
      <c r="G9" s="1040"/>
      <c r="H9" s="1040"/>
      <c r="I9" s="1040"/>
      <c r="J9" s="1040"/>
      <c r="K9" s="1040"/>
      <c r="L9" s="1040"/>
      <c r="M9" s="1040"/>
    </row>
    <row r="10" spans="1:13">
      <c r="A10" s="1040"/>
      <c r="B10" s="193" t="s">
        <v>60</v>
      </c>
      <c r="C10" s="193" t="s">
        <v>61</v>
      </c>
      <c r="D10" s="193" t="s">
        <v>62</v>
      </c>
      <c r="E10" s="193" t="s">
        <v>63</v>
      </c>
      <c r="F10" s="193" t="s">
        <v>64</v>
      </c>
      <c r="G10" s="193" t="s">
        <v>65</v>
      </c>
      <c r="H10" s="193" t="s">
        <v>66</v>
      </c>
      <c r="I10" s="193" t="s">
        <v>67</v>
      </c>
      <c r="J10" s="193" t="s">
        <v>68</v>
      </c>
      <c r="K10" s="193" t="s">
        <v>69</v>
      </c>
      <c r="L10" s="193" t="s">
        <v>70</v>
      </c>
      <c r="M10" s="193" t="s">
        <v>71</v>
      </c>
    </row>
    <row r="11" spans="1:13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</row>
    <row r="12" spans="1:13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</row>
    <row r="13" spans="1:13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</row>
    <row r="14" spans="1:13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</row>
    <row r="15" spans="1:13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</row>
    <row r="16" spans="1:13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</row>
    <row r="17" spans="1:13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</row>
    <row r="18" spans="1:13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</row>
    <row r="19" spans="1:13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</row>
    <row r="20" spans="1:13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</row>
    <row r="21" spans="1:13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</row>
    <row r="22" spans="1:13">
      <c r="A22" s="1039" t="s">
        <v>692</v>
      </c>
      <c r="B22" s="1039"/>
      <c r="C22" s="1039"/>
      <c r="D22" s="1039"/>
      <c r="E22" s="1039"/>
      <c r="F22" s="1039"/>
      <c r="G22" s="1039"/>
      <c r="H22" s="1039"/>
      <c r="I22" s="1039"/>
      <c r="J22" s="1039"/>
      <c r="K22" s="1039"/>
      <c r="L22" s="1039"/>
      <c r="M22" s="1039"/>
    </row>
    <row r="23" spans="1:13" s="130" customFormat="1" ht="18.75">
      <c r="B23" s="289" t="s">
        <v>729</v>
      </c>
      <c r="C23" s="290"/>
      <c r="D23" s="289" t="s">
        <v>53</v>
      </c>
      <c r="E23" s="290"/>
      <c r="F23" s="290"/>
      <c r="G23" s="289" t="s">
        <v>730</v>
      </c>
      <c r="H23" s="427"/>
    </row>
    <row r="24" spans="1:13" s="130" customFormat="1" ht="18.75">
      <c r="B24" s="289" t="s">
        <v>729</v>
      </c>
      <c r="C24" s="290"/>
      <c r="D24" s="289" t="s">
        <v>53</v>
      </c>
      <c r="E24" s="290"/>
      <c r="F24" s="290"/>
      <c r="G24" s="289" t="s">
        <v>730</v>
      </c>
      <c r="H24" s="427"/>
    </row>
    <row r="25" spans="1:13" s="130" customFormat="1" ht="18.75">
      <c r="B25" s="289" t="s">
        <v>729</v>
      </c>
      <c r="C25" s="290"/>
      <c r="D25" s="289" t="s">
        <v>53</v>
      </c>
      <c r="E25" s="290"/>
      <c r="F25" s="290"/>
      <c r="G25" s="289" t="s">
        <v>730</v>
      </c>
      <c r="H25" s="427"/>
    </row>
  </sheetData>
  <mergeCells count="6">
    <mergeCell ref="A2:M4"/>
    <mergeCell ref="A22:M22"/>
    <mergeCell ref="A6:M6"/>
    <mergeCell ref="A8:A10"/>
    <mergeCell ref="B8:M8"/>
    <mergeCell ref="B9:M9"/>
  </mergeCells>
  <phoneticPr fontId="3" type="noConversion"/>
  <pageMargins left="0.98425196850393704" right="0.39370078740157483" top="0.78740157480314965" bottom="0.59055118110236227" header="0.31496062992125984" footer="0.31496062992125984"/>
  <pageSetup paperSize="9" scale="99" firstPageNumber="49" orientation="portrait" r:id="rId1"/>
  <headerFooter>
    <oddFooter>&amp;C83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Sheet64"/>
  <dimension ref="A1:I41"/>
  <sheetViews>
    <sheetView showGridLines="0" view="pageBreakPreview" zoomScaleNormal="100" zoomScaleSheetLayoutView="100" zoomScalePageLayoutView="60" workbookViewId="0">
      <selection activeCell="O13" sqref="O13"/>
    </sheetView>
  </sheetViews>
  <sheetFormatPr defaultRowHeight="15"/>
  <cols>
    <col min="1" max="16384" width="9" style="4"/>
  </cols>
  <sheetData>
    <row r="1" spans="1:9" ht="15.75" thickBot="1"/>
    <row r="2" spans="1:9">
      <c r="A2" s="685" t="s">
        <v>290</v>
      </c>
      <c r="B2" s="686"/>
      <c r="C2" s="686"/>
      <c r="D2" s="686"/>
      <c r="E2" s="686"/>
      <c r="F2" s="686"/>
      <c r="G2" s="686"/>
      <c r="H2" s="686"/>
      <c r="I2" s="687"/>
    </row>
    <row r="3" spans="1:9">
      <c r="A3" s="688"/>
      <c r="B3" s="636"/>
      <c r="C3" s="636"/>
      <c r="D3" s="636"/>
      <c r="E3" s="636"/>
      <c r="F3" s="636"/>
      <c r="G3" s="636"/>
      <c r="H3" s="636"/>
      <c r="I3" s="689"/>
    </row>
    <row r="4" spans="1:9">
      <c r="A4" s="688"/>
      <c r="B4" s="636"/>
      <c r="C4" s="636"/>
      <c r="D4" s="636"/>
      <c r="E4" s="636"/>
      <c r="F4" s="636"/>
      <c r="G4" s="636"/>
      <c r="H4" s="636"/>
      <c r="I4" s="689"/>
    </row>
    <row r="5" spans="1:9">
      <c r="A5" s="688"/>
      <c r="B5" s="636"/>
      <c r="C5" s="636"/>
      <c r="D5" s="636"/>
      <c r="E5" s="636"/>
      <c r="F5" s="636"/>
      <c r="G5" s="636"/>
      <c r="H5" s="636"/>
      <c r="I5" s="689"/>
    </row>
    <row r="6" spans="1:9">
      <c r="A6" s="688"/>
      <c r="B6" s="636"/>
      <c r="C6" s="636"/>
      <c r="D6" s="636"/>
      <c r="E6" s="636"/>
      <c r="F6" s="636"/>
      <c r="G6" s="636"/>
      <c r="H6" s="636"/>
      <c r="I6" s="689"/>
    </row>
    <row r="7" spans="1:9">
      <c r="A7" s="688"/>
      <c r="B7" s="636"/>
      <c r="C7" s="636"/>
      <c r="D7" s="636"/>
      <c r="E7" s="636"/>
      <c r="F7" s="636"/>
      <c r="G7" s="636"/>
      <c r="H7" s="636"/>
      <c r="I7" s="689"/>
    </row>
    <row r="8" spans="1:9">
      <c r="A8" s="688"/>
      <c r="B8" s="636"/>
      <c r="C8" s="636"/>
      <c r="D8" s="636"/>
      <c r="E8" s="636"/>
      <c r="F8" s="636"/>
      <c r="G8" s="636"/>
      <c r="H8" s="636"/>
      <c r="I8" s="689"/>
    </row>
    <row r="9" spans="1:9">
      <c r="A9" s="688"/>
      <c r="B9" s="636"/>
      <c r="C9" s="636"/>
      <c r="D9" s="636"/>
      <c r="E9" s="636"/>
      <c r="F9" s="636"/>
      <c r="G9" s="636"/>
      <c r="H9" s="636"/>
      <c r="I9" s="689"/>
    </row>
    <row r="10" spans="1:9">
      <c r="A10" s="688"/>
      <c r="B10" s="636"/>
      <c r="C10" s="636"/>
      <c r="D10" s="636"/>
      <c r="E10" s="636"/>
      <c r="F10" s="636"/>
      <c r="G10" s="636"/>
      <c r="H10" s="636"/>
      <c r="I10" s="689"/>
    </row>
    <row r="11" spans="1:9">
      <c r="A11" s="688"/>
      <c r="B11" s="636"/>
      <c r="C11" s="636"/>
      <c r="D11" s="636"/>
      <c r="E11" s="636"/>
      <c r="F11" s="636"/>
      <c r="G11" s="636"/>
      <c r="H11" s="636"/>
      <c r="I11" s="689"/>
    </row>
    <row r="12" spans="1:9">
      <c r="A12" s="688"/>
      <c r="B12" s="636"/>
      <c r="C12" s="636"/>
      <c r="D12" s="636"/>
      <c r="E12" s="636"/>
      <c r="F12" s="636"/>
      <c r="G12" s="636"/>
      <c r="H12" s="636"/>
      <c r="I12" s="689"/>
    </row>
    <row r="13" spans="1:9">
      <c r="A13" s="688"/>
      <c r="B13" s="636"/>
      <c r="C13" s="636"/>
      <c r="D13" s="636"/>
      <c r="E13" s="636"/>
      <c r="F13" s="636"/>
      <c r="G13" s="636"/>
      <c r="H13" s="636"/>
      <c r="I13" s="689"/>
    </row>
    <row r="14" spans="1:9">
      <c r="A14" s="688"/>
      <c r="B14" s="636"/>
      <c r="C14" s="636"/>
      <c r="D14" s="636"/>
      <c r="E14" s="636"/>
      <c r="F14" s="636"/>
      <c r="G14" s="636"/>
      <c r="H14" s="636"/>
      <c r="I14" s="689"/>
    </row>
    <row r="15" spans="1:9">
      <c r="A15" s="688"/>
      <c r="B15" s="636"/>
      <c r="C15" s="636"/>
      <c r="D15" s="636"/>
      <c r="E15" s="636"/>
      <c r="F15" s="636"/>
      <c r="G15" s="636"/>
      <c r="H15" s="636"/>
      <c r="I15" s="689"/>
    </row>
    <row r="16" spans="1:9">
      <c r="A16" s="688"/>
      <c r="B16" s="636"/>
      <c r="C16" s="636"/>
      <c r="D16" s="636"/>
      <c r="E16" s="636"/>
      <c r="F16" s="636"/>
      <c r="G16" s="636"/>
      <c r="H16" s="636"/>
      <c r="I16" s="689"/>
    </row>
    <row r="17" spans="1:9">
      <c r="A17" s="688"/>
      <c r="B17" s="636"/>
      <c r="C17" s="636"/>
      <c r="D17" s="636"/>
      <c r="E17" s="636"/>
      <c r="F17" s="636"/>
      <c r="G17" s="636"/>
      <c r="H17" s="636"/>
      <c r="I17" s="689"/>
    </row>
    <row r="18" spans="1:9">
      <c r="A18" s="688"/>
      <c r="B18" s="636"/>
      <c r="C18" s="636"/>
      <c r="D18" s="636"/>
      <c r="E18" s="636"/>
      <c r="F18" s="636"/>
      <c r="G18" s="636"/>
      <c r="H18" s="636"/>
      <c r="I18" s="689"/>
    </row>
    <row r="19" spans="1:9">
      <c r="A19" s="688"/>
      <c r="B19" s="636"/>
      <c r="C19" s="636"/>
      <c r="D19" s="636"/>
      <c r="E19" s="636"/>
      <c r="F19" s="636"/>
      <c r="G19" s="636"/>
      <c r="H19" s="636"/>
      <c r="I19" s="689"/>
    </row>
    <row r="20" spans="1:9">
      <c r="A20" s="688"/>
      <c r="B20" s="636"/>
      <c r="C20" s="636"/>
      <c r="D20" s="636"/>
      <c r="E20" s="636"/>
      <c r="F20" s="636"/>
      <c r="G20" s="636"/>
      <c r="H20" s="636"/>
      <c r="I20" s="689"/>
    </row>
    <row r="21" spans="1:9">
      <c r="A21" s="688"/>
      <c r="B21" s="636"/>
      <c r="C21" s="636"/>
      <c r="D21" s="636"/>
      <c r="E21" s="636"/>
      <c r="F21" s="636"/>
      <c r="G21" s="636"/>
      <c r="H21" s="636"/>
      <c r="I21" s="689"/>
    </row>
    <row r="22" spans="1:9">
      <c r="A22" s="688"/>
      <c r="B22" s="636"/>
      <c r="C22" s="636"/>
      <c r="D22" s="636"/>
      <c r="E22" s="636"/>
      <c r="F22" s="636"/>
      <c r="G22" s="636"/>
      <c r="H22" s="636"/>
      <c r="I22" s="689"/>
    </row>
    <row r="23" spans="1:9">
      <c r="A23" s="688"/>
      <c r="B23" s="636"/>
      <c r="C23" s="636"/>
      <c r="D23" s="636"/>
      <c r="E23" s="636"/>
      <c r="F23" s="636"/>
      <c r="G23" s="636"/>
      <c r="H23" s="636"/>
      <c r="I23" s="689"/>
    </row>
    <row r="24" spans="1:9">
      <c r="A24" s="688"/>
      <c r="B24" s="636"/>
      <c r="C24" s="636"/>
      <c r="D24" s="636"/>
      <c r="E24" s="636"/>
      <c r="F24" s="636"/>
      <c r="G24" s="636"/>
      <c r="H24" s="636"/>
      <c r="I24" s="689"/>
    </row>
    <row r="25" spans="1:9">
      <c r="A25" s="688"/>
      <c r="B25" s="636"/>
      <c r="C25" s="636"/>
      <c r="D25" s="636"/>
      <c r="E25" s="636"/>
      <c r="F25" s="636"/>
      <c r="G25" s="636"/>
      <c r="H25" s="636"/>
      <c r="I25" s="689"/>
    </row>
    <row r="26" spans="1:9">
      <c r="A26" s="688"/>
      <c r="B26" s="636"/>
      <c r="C26" s="636"/>
      <c r="D26" s="636"/>
      <c r="E26" s="636"/>
      <c r="F26" s="636"/>
      <c r="G26" s="636"/>
      <c r="H26" s="636"/>
      <c r="I26" s="689"/>
    </row>
    <row r="27" spans="1:9">
      <c r="A27" s="688"/>
      <c r="B27" s="636"/>
      <c r="C27" s="636"/>
      <c r="D27" s="636"/>
      <c r="E27" s="636"/>
      <c r="F27" s="636"/>
      <c r="G27" s="636"/>
      <c r="H27" s="636"/>
      <c r="I27" s="689"/>
    </row>
    <row r="28" spans="1:9">
      <c r="A28" s="688"/>
      <c r="B28" s="636"/>
      <c r="C28" s="636"/>
      <c r="D28" s="636"/>
      <c r="E28" s="636"/>
      <c r="F28" s="636"/>
      <c r="G28" s="636"/>
      <c r="H28" s="636"/>
      <c r="I28" s="689"/>
    </row>
    <row r="29" spans="1:9">
      <c r="A29" s="688"/>
      <c r="B29" s="636"/>
      <c r="C29" s="636"/>
      <c r="D29" s="636"/>
      <c r="E29" s="636"/>
      <c r="F29" s="636"/>
      <c r="G29" s="636"/>
      <c r="H29" s="636"/>
      <c r="I29" s="689"/>
    </row>
    <row r="30" spans="1:9">
      <c r="A30" s="688"/>
      <c r="B30" s="636"/>
      <c r="C30" s="636"/>
      <c r="D30" s="636"/>
      <c r="E30" s="636"/>
      <c r="F30" s="636"/>
      <c r="G30" s="636"/>
      <c r="H30" s="636"/>
      <c r="I30" s="689"/>
    </row>
    <row r="31" spans="1:9">
      <c r="A31" s="688"/>
      <c r="B31" s="636"/>
      <c r="C31" s="636"/>
      <c r="D31" s="636"/>
      <c r="E31" s="636"/>
      <c r="F31" s="636"/>
      <c r="G31" s="636"/>
      <c r="H31" s="636"/>
      <c r="I31" s="689"/>
    </row>
    <row r="32" spans="1:9">
      <c r="A32" s="688"/>
      <c r="B32" s="636"/>
      <c r="C32" s="636"/>
      <c r="D32" s="636"/>
      <c r="E32" s="636"/>
      <c r="F32" s="636"/>
      <c r="G32" s="636"/>
      <c r="H32" s="636"/>
      <c r="I32" s="689"/>
    </row>
    <row r="33" spans="1:9">
      <c r="A33" s="688"/>
      <c r="B33" s="636"/>
      <c r="C33" s="636"/>
      <c r="D33" s="636"/>
      <c r="E33" s="636"/>
      <c r="F33" s="636"/>
      <c r="G33" s="636"/>
      <c r="H33" s="636"/>
      <c r="I33" s="689"/>
    </row>
    <row r="34" spans="1:9">
      <c r="A34" s="688"/>
      <c r="B34" s="636"/>
      <c r="C34" s="636"/>
      <c r="D34" s="636"/>
      <c r="E34" s="636"/>
      <c r="F34" s="636"/>
      <c r="G34" s="636"/>
      <c r="H34" s="636"/>
      <c r="I34" s="689"/>
    </row>
    <row r="35" spans="1:9">
      <c r="A35" s="688"/>
      <c r="B35" s="636"/>
      <c r="C35" s="636"/>
      <c r="D35" s="636"/>
      <c r="E35" s="636"/>
      <c r="F35" s="636"/>
      <c r="G35" s="636"/>
      <c r="H35" s="636"/>
      <c r="I35" s="689"/>
    </row>
    <row r="36" spans="1:9">
      <c r="A36" s="688"/>
      <c r="B36" s="636"/>
      <c r="C36" s="636"/>
      <c r="D36" s="636"/>
      <c r="E36" s="636"/>
      <c r="F36" s="636"/>
      <c r="G36" s="636"/>
      <c r="H36" s="636"/>
      <c r="I36" s="689"/>
    </row>
    <row r="37" spans="1:9">
      <c r="A37" s="688"/>
      <c r="B37" s="636"/>
      <c r="C37" s="636"/>
      <c r="D37" s="636"/>
      <c r="E37" s="636"/>
      <c r="F37" s="636"/>
      <c r="G37" s="636"/>
      <c r="H37" s="636"/>
      <c r="I37" s="689"/>
    </row>
    <row r="38" spans="1:9">
      <c r="A38" s="688"/>
      <c r="B38" s="636"/>
      <c r="C38" s="636"/>
      <c r="D38" s="636"/>
      <c r="E38" s="636"/>
      <c r="F38" s="636"/>
      <c r="G38" s="636"/>
      <c r="H38" s="636"/>
      <c r="I38" s="689"/>
    </row>
    <row r="39" spans="1:9">
      <c r="A39" s="688"/>
      <c r="B39" s="636"/>
      <c r="C39" s="636"/>
      <c r="D39" s="636"/>
      <c r="E39" s="636"/>
      <c r="F39" s="636"/>
      <c r="G39" s="636"/>
      <c r="H39" s="636"/>
      <c r="I39" s="689"/>
    </row>
    <row r="40" spans="1:9" ht="33.75" customHeight="1" thickBot="1">
      <c r="A40" s="690"/>
      <c r="B40" s="691"/>
      <c r="C40" s="691"/>
      <c r="D40" s="691"/>
      <c r="E40" s="691"/>
      <c r="F40" s="691"/>
      <c r="G40" s="691"/>
      <c r="H40" s="691"/>
      <c r="I40" s="692"/>
    </row>
    <row r="41" spans="1:9" ht="21">
      <c r="C41" s="7" t="s">
        <v>638</v>
      </c>
    </row>
  </sheetData>
  <mergeCells count="1">
    <mergeCell ref="A2:I4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 84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Sheet34"/>
  <dimension ref="A1:F11"/>
  <sheetViews>
    <sheetView showGridLines="0" view="pageBreakPreview" zoomScaleNormal="100" zoomScaleSheetLayoutView="100" zoomScalePageLayoutView="80" workbookViewId="0">
      <selection activeCell="E15" sqref="E15"/>
    </sheetView>
  </sheetViews>
  <sheetFormatPr defaultRowHeight="21"/>
  <cols>
    <col min="1" max="1" width="41" style="41" customWidth="1"/>
    <col min="2" max="3" width="10.375" style="41" customWidth="1"/>
    <col min="4" max="4" width="23.125" style="41" customWidth="1"/>
    <col min="5" max="5" width="22" style="41" customWidth="1"/>
    <col min="6" max="6" width="16.5" style="41" customWidth="1"/>
    <col min="7" max="16384" width="9" style="41"/>
  </cols>
  <sheetData>
    <row r="1" spans="1:6">
      <c r="A1" s="653" t="s">
        <v>880</v>
      </c>
      <c r="B1" s="653"/>
      <c r="C1" s="653"/>
      <c r="D1" s="653"/>
      <c r="E1" s="653"/>
      <c r="F1" s="653"/>
    </row>
    <row r="2" spans="1:6" ht="11.25" customHeight="1"/>
    <row r="3" spans="1:6">
      <c r="A3" s="736" t="s">
        <v>268</v>
      </c>
      <c r="B3" s="739" t="s">
        <v>269</v>
      </c>
      <c r="C3" s="739"/>
      <c r="D3" s="736" t="s">
        <v>378</v>
      </c>
      <c r="E3" s="736" t="s">
        <v>272</v>
      </c>
      <c r="F3" s="736" t="s">
        <v>143</v>
      </c>
    </row>
    <row r="4" spans="1:6">
      <c r="A4" s="741"/>
      <c r="B4" s="346" t="s">
        <v>270</v>
      </c>
      <c r="C4" s="346" t="s">
        <v>271</v>
      </c>
      <c r="D4" s="741"/>
      <c r="E4" s="741"/>
      <c r="F4" s="741"/>
    </row>
    <row r="5" spans="1:6">
      <c r="A5" s="357" t="s">
        <v>231</v>
      </c>
      <c r="B5" s="358"/>
      <c r="C5" s="358"/>
      <c r="D5" s="359"/>
      <c r="E5" s="359"/>
      <c r="F5" s="358"/>
    </row>
    <row r="6" spans="1:6">
      <c r="A6" s="247" t="s">
        <v>273</v>
      </c>
      <c r="B6" s="242"/>
      <c r="C6" s="242"/>
      <c r="D6" s="360"/>
      <c r="E6" s="360"/>
      <c r="F6" s="360"/>
    </row>
    <row r="7" spans="1:6">
      <c r="A7" s="247" t="s">
        <v>241</v>
      </c>
      <c r="B7" s="242"/>
      <c r="C7" s="242"/>
      <c r="D7" s="360"/>
      <c r="E7" s="360"/>
      <c r="F7" s="360"/>
    </row>
    <row r="8" spans="1:6">
      <c r="A8" s="247" t="s">
        <v>245</v>
      </c>
      <c r="B8" s="242"/>
      <c r="C8" s="242"/>
      <c r="D8" s="360"/>
      <c r="E8" s="360"/>
      <c r="F8" s="360"/>
    </row>
    <row r="9" spans="1:6">
      <c r="A9" s="247" t="s">
        <v>274</v>
      </c>
      <c r="B9" s="242"/>
      <c r="C9" s="242"/>
      <c r="D9" s="360"/>
      <c r="E9" s="360"/>
      <c r="F9" s="360"/>
    </row>
    <row r="10" spans="1:6" ht="44.25" customHeight="1">
      <c r="A10" s="359" t="s">
        <v>318</v>
      </c>
      <c r="B10" s="358"/>
      <c r="C10" s="358"/>
      <c r="D10" s="361"/>
      <c r="E10" s="361"/>
      <c r="F10" s="361"/>
    </row>
    <row r="11" spans="1:6">
      <c r="A11" s="247" t="s">
        <v>275</v>
      </c>
      <c r="B11" s="242"/>
      <c r="C11" s="242"/>
      <c r="D11" s="360"/>
      <c r="E11" s="360"/>
      <c r="F11" s="360"/>
    </row>
  </sheetData>
  <mergeCells count="6">
    <mergeCell ref="F3:F4"/>
    <mergeCell ref="A1:F1"/>
    <mergeCell ref="B3:C3"/>
    <mergeCell ref="A3:A4"/>
    <mergeCell ref="D3:D4"/>
    <mergeCell ref="E3:E4"/>
  </mergeCells>
  <phoneticPr fontId="3" type="noConversion"/>
  <pageMargins left="0.59055118110236227" right="0.78740157480314965" top="0.78740157480314965" bottom="0.59055118110236227" header="0.31496062992125984" footer="0.31496062992125984"/>
  <pageSetup paperSize="9" firstPageNumber="50" orientation="landscape" r:id="rId1"/>
  <headerFooter>
    <oddFooter>&amp;C 85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Sheet50"/>
  <dimension ref="A1:J37"/>
  <sheetViews>
    <sheetView showGridLines="0" view="pageBreakPreview" zoomScaleNormal="100" zoomScaleSheetLayoutView="100" zoomScalePageLayoutView="70" workbookViewId="0">
      <selection activeCell="O38" sqref="O38"/>
    </sheetView>
  </sheetViews>
  <sheetFormatPr defaultRowHeight="21"/>
  <cols>
    <col min="1" max="8" width="9" style="7"/>
    <col min="9" max="9" width="14.75" style="7" customWidth="1"/>
    <col min="10" max="16384" width="9" style="7"/>
  </cols>
  <sheetData>
    <row r="1" spans="1:10">
      <c r="A1" s="69" t="s">
        <v>579</v>
      </c>
    </row>
    <row r="2" spans="1:10">
      <c r="A2" s="654" t="s">
        <v>657</v>
      </c>
      <c r="B2" s="1041"/>
      <c r="C2" s="1041"/>
      <c r="D2" s="1041"/>
      <c r="E2" s="1041"/>
      <c r="F2" s="1041"/>
      <c r="G2" s="1041"/>
      <c r="H2" s="1041"/>
      <c r="I2" s="1041"/>
    </row>
    <row r="3" spans="1:10">
      <c r="A3" s="1041"/>
      <c r="B3" s="1041"/>
      <c r="C3" s="1041"/>
      <c r="D3" s="1041"/>
      <c r="E3" s="1041"/>
      <c r="F3" s="1041"/>
      <c r="G3" s="1041"/>
      <c r="H3" s="1041"/>
      <c r="I3" s="1041"/>
    </row>
    <row r="4" spans="1:10">
      <c r="A4" s="7" t="s">
        <v>658</v>
      </c>
    </row>
    <row r="5" spans="1:10">
      <c r="B5" s="90" t="s">
        <v>399</v>
      </c>
      <c r="C5" s="91" t="s">
        <v>400</v>
      </c>
      <c r="D5" s="91"/>
      <c r="E5" s="90" t="s">
        <v>399</v>
      </c>
      <c r="F5" s="79" t="s">
        <v>401</v>
      </c>
      <c r="H5" s="79"/>
      <c r="I5" s="79"/>
    </row>
    <row r="6" spans="1:10">
      <c r="B6" s="90"/>
      <c r="C6" s="91" t="s">
        <v>402</v>
      </c>
      <c r="D6" s="91"/>
      <c r="E6" s="90"/>
      <c r="F6" s="91" t="s">
        <v>402</v>
      </c>
      <c r="H6" s="79"/>
      <c r="I6" s="79"/>
    </row>
    <row r="7" spans="1:10">
      <c r="B7" s="79"/>
      <c r="C7" s="91" t="s">
        <v>403</v>
      </c>
      <c r="D7" s="91"/>
      <c r="E7" s="79"/>
      <c r="F7" s="79" t="s">
        <v>404</v>
      </c>
      <c r="H7" s="79"/>
      <c r="I7" s="79"/>
    </row>
    <row r="8" spans="1:10">
      <c r="B8" s="79"/>
      <c r="C8" s="91" t="s">
        <v>405</v>
      </c>
      <c r="D8" s="91"/>
      <c r="E8" s="79"/>
      <c r="F8" s="91" t="s">
        <v>406</v>
      </c>
      <c r="H8" s="79"/>
      <c r="I8" s="79"/>
    </row>
    <row r="9" spans="1:10">
      <c r="B9" s="90" t="s">
        <v>407</v>
      </c>
      <c r="C9" s="79" t="s">
        <v>383</v>
      </c>
      <c r="D9" s="79"/>
      <c r="E9" s="90" t="s">
        <v>407</v>
      </c>
      <c r="F9" s="79" t="s">
        <v>408</v>
      </c>
      <c r="H9" s="79"/>
      <c r="I9" s="79"/>
    </row>
    <row r="10" spans="1:10">
      <c r="B10" s="90"/>
      <c r="C10" s="91" t="s">
        <v>409</v>
      </c>
      <c r="D10" s="79"/>
      <c r="E10" s="79"/>
      <c r="F10" s="91" t="s">
        <v>410</v>
      </c>
      <c r="H10" s="79"/>
      <c r="I10" s="79"/>
    </row>
    <row r="11" spans="1:10">
      <c r="B11" s="90"/>
      <c r="C11" s="91" t="s">
        <v>411</v>
      </c>
      <c r="D11" s="79"/>
      <c r="E11" s="79"/>
      <c r="G11" s="79"/>
      <c r="H11" s="91"/>
      <c r="I11" s="79"/>
      <c r="J11" s="79"/>
    </row>
    <row r="12" spans="1:10">
      <c r="B12" s="90" t="s">
        <v>407</v>
      </c>
      <c r="C12" s="79" t="s">
        <v>412</v>
      </c>
      <c r="D12" s="79"/>
      <c r="E12" s="79"/>
      <c r="G12" s="79"/>
      <c r="H12" s="642"/>
      <c r="I12" s="642"/>
      <c r="J12" s="642"/>
    </row>
    <row r="13" spans="1:10" ht="8.25" customHeight="1">
      <c r="B13" s="158"/>
      <c r="C13" s="158"/>
      <c r="D13" s="158"/>
      <c r="E13" s="158"/>
      <c r="F13" s="158"/>
      <c r="G13" s="158"/>
      <c r="H13" s="158"/>
      <c r="I13" s="158"/>
      <c r="J13" s="158"/>
    </row>
    <row r="14" spans="1:10" s="41" customFormat="1">
      <c r="A14" s="1041" t="s">
        <v>699</v>
      </c>
      <c r="B14" s="1041"/>
      <c r="C14" s="1041"/>
      <c r="D14" s="1041"/>
      <c r="E14" s="1041"/>
      <c r="F14" s="1041"/>
      <c r="G14" s="1041"/>
      <c r="H14" s="1041"/>
      <c r="I14" s="1041"/>
    </row>
    <row r="15" spans="1:10" ht="13.5" customHeight="1" thickBot="1"/>
    <row r="16" spans="1:10">
      <c r="A16" s="1018" t="s">
        <v>693</v>
      </c>
      <c r="B16" s="1019"/>
      <c r="C16" s="1019"/>
      <c r="D16" s="1019"/>
      <c r="E16" s="1019"/>
      <c r="F16" s="1019"/>
      <c r="G16" s="1019"/>
      <c r="H16" s="1019"/>
      <c r="I16" s="1020"/>
    </row>
    <row r="17" spans="1:9">
      <c r="A17" s="1021"/>
      <c r="B17" s="1022"/>
      <c r="C17" s="1022"/>
      <c r="D17" s="1022"/>
      <c r="E17" s="1022"/>
      <c r="F17" s="1022"/>
      <c r="G17" s="1022"/>
      <c r="H17" s="1022"/>
      <c r="I17" s="1023"/>
    </row>
    <row r="18" spans="1:9">
      <c r="A18" s="1021"/>
      <c r="B18" s="1022"/>
      <c r="C18" s="1022"/>
      <c r="D18" s="1022"/>
      <c r="E18" s="1022"/>
      <c r="F18" s="1022"/>
      <c r="G18" s="1022"/>
      <c r="H18" s="1022"/>
      <c r="I18" s="1023"/>
    </row>
    <row r="19" spans="1:9" ht="24" customHeight="1">
      <c r="A19" s="1021"/>
      <c r="B19" s="1022"/>
      <c r="C19" s="1022"/>
      <c r="D19" s="1022"/>
      <c r="E19" s="1022"/>
      <c r="F19" s="1022"/>
      <c r="G19" s="1022"/>
      <c r="H19" s="1022"/>
      <c r="I19" s="1023"/>
    </row>
    <row r="20" spans="1:9">
      <c r="A20" s="1021"/>
      <c r="B20" s="1022"/>
      <c r="C20" s="1022"/>
      <c r="D20" s="1022"/>
      <c r="E20" s="1022"/>
      <c r="F20" s="1022"/>
      <c r="G20" s="1022"/>
      <c r="H20" s="1022"/>
      <c r="I20" s="1023"/>
    </row>
    <row r="21" spans="1:9">
      <c r="A21" s="1021"/>
      <c r="B21" s="1022"/>
      <c r="C21" s="1022"/>
      <c r="D21" s="1022"/>
      <c r="E21" s="1022"/>
      <c r="F21" s="1022"/>
      <c r="G21" s="1022"/>
      <c r="H21" s="1022"/>
      <c r="I21" s="1023"/>
    </row>
    <row r="22" spans="1:9">
      <c r="A22" s="1021"/>
      <c r="B22" s="1022"/>
      <c r="C22" s="1022"/>
      <c r="D22" s="1022"/>
      <c r="E22" s="1022"/>
      <c r="F22" s="1022"/>
      <c r="G22" s="1022"/>
      <c r="H22" s="1022"/>
      <c r="I22" s="1023"/>
    </row>
    <row r="23" spans="1:9" ht="21.75" thickBot="1">
      <c r="A23" s="1024"/>
      <c r="B23" s="1025"/>
      <c r="C23" s="1025"/>
      <c r="D23" s="1025"/>
      <c r="E23" s="1025"/>
      <c r="F23" s="1025"/>
      <c r="G23" s="1025"/>
      <c r="H23" s="1025"/>
      <c r="I23" s="1026"/>
    </row>
    <row r="24" spans="1:9" ht="21.75" thickBot="1">
      <c r="A24" s="1037" t="s">
        <v>697</v>
      </c>
      <c r="B24" s="1037"/>
      <c r="C24" s="1037"/>
      <c r="D24" s="1037"/>
      <c r="E24" s="1037"/>
      <c r="F24" s="1037"/>
      <c r="G24" s="1037"/>
      <c r="H24" s="1037"/>
      <c r="I24" s="1037"/>
    </row>
    <row r="25" spans="1:9">
      <c r="A25" s="1018" t="s">
        <v>694</v>
      </c>
      <c r="B25" s="1019"/>
      <c r="C25" s="1019"/>
      <c r="D25" s="1019"/>
      <c r="E25" s="1019"/>
      <c r="F25" s="1019"/>
      <c r="G25" s="1019"/>
      <c r="H25" s="1019"/>
      <c r="I25" s="1020"/>
    </row>
    <row r="26" spans="1:9">
      <c r="A26" s="1021"/>
      <c r="B26" s="1022"/>
      <c r="C26" s="1022"/>
      <c r="D26" s="1022"/>
      <c r="E26" s="1022"/>
      <c r="F26" s="1022"/>
      <c r="G26" s="1022"/>
      <c r="H26" s="1022"/>
      <c r="I26" s="1023"/>
    </row>
    <row r="27" spans="1:9">
      <c r="A27" s="1021"/>
      <c r="B27" s="1022"/>
      <c r="C27" s="1022"/>
      <c r="D27" s="1022"/>
      <c r="E27" s="1022"/>
      <c r="F27" s="1022"/>
      <c r="G27" s="1022"/>
      <c r="H27" s="1022"/>
      <c r="I27" s="1023"/>
    </row>
    <row r="28" spans="1:9" ht="24" customHeight="1">
      <c r="A28" s="1021"/>
      <c r="B28" s="1022"/>
      <c r="C28" s="1022"/>
      <c r="D28" s="1022"/>
      <c r="E28" s="1022"/>
      <c r="F28" s="1022"/>
      <c r="G28" s="1022"/>
      <c r="H28" s="1022"/>
      <c r="I28" s="1023"/>
    </row>
    <row r="29" spans="1:9" ht="24" customHeight="1">
      <c r="A29" s="1021"/>
      <c r="B29" s="1022"/>
      <c r="C29" s="1022"/>
      <c r="D29" s="1022"/>
      <c r="E29" s="1022"/>
      <c r="F29" s="1022"/>
      <c r="G29" s="1022"/>
      <c r="H29" s="1022"/>
      <c r="I29" s="1023"/>
    </row>
    <row r="30" spans="1:9">
      <c r="A30" s="1021"/>
      <c r="B30" s="1022"/>
      <c r="C30" s="1022"/>
      <c r="D30" s="1022"/>
      <c r="E30" s="1022"/>
      <c r="F30" s="1022"/>
      <c r="G30" s="1022"/>
      <c r="H30" s="1022"/>
      <c r="I30" s="1023"/>
    </row>
    <row r="31" spans="1:9">
      <c r="A31" s="1021"/>
      <c r="B31" s="1022"/>
      <c r="C31" s="1022"/>
      <c r="D31" s="1022"/>
      <c r="E31" s="1022"/>
      <c r="F31" s="1022"/>
      <c r="G31" s="1022"/>
      <c r="H31" s="1022"/>
      <c r="I31" s="1023"/>
    </row>
    <row r="32" spans="1:9">
      <c r="A32" s="1021"/>
      <c r="B32" s="1022"/>
      <c r="C32" s="1022"/>
      <c r="D32" s="1022"/>
      <c r="E32" s="1022"/>
      <c r="F32" s="1022"/>
      <c r="G32" s="1022"/>
      <c r="H32" s="1022"/>
      <c r="I32" s="1023"/>
    </row>
    <row r="33" spans="1:9" ht="21.75" thickBot="1">
      <c r="A33" s="1024"/>
      <c r="B33" s="1025"/>
      <c r="C33" s="1025"/>
      <c r="D33" s="1025"/>
      <c r="E33" s="1025"/>
      <c r="F33" s="1025"/>
      <c r="G33" s="1025"/>
      <c r="H33" s="1025"/>
      <c r="I33" s="1026"/>
    </row>
    <row r="34" spans="1:9">
      <c r="A34" s="1037" t="s">
        <v>698</v>
      </c>
      <c r="B34" s="1037"/>
      <c r="C34" s="1037"/>
      <c r="D34" s="1037"/>
      <c r="E34" s="1037"/>
      <c r="F34" s="1037"/>
      <c r="G34" s="1037"/>
      <c r="H34" s="1037"/>
      <c r="I34" s="1037"/>
    </row>
    <row r="35" spans="1:9">
      <c r="A35" s="1037" t="s">
        <v>639</v>
      </c>
      <c r="B35" s="1037"/>
      <c r="C35" s="1037"/>
      <c r="D35" s="1037"/>
      <c r="E35" s="1037"/>
      <c r="F35" s="1037"/>
      <c r="G35" s="1037"/>
      <c r="H35" s="1037"/>
      <c r="I35" s="1037"/>
    </row>
    <row r="36" spans="1:9" hidden="1">
      <c r="A36" s="101"/>
    </row>
    <row r="37" spans="1:9">
      <c r="A37" s="684" t="s">
        <v>864</v>
      </c>
      <c r="B37" s="684"/>
      <c r="C37" s="684"/>
      <c r="D37" s="684"/>
      <c r="E37" s="684"/>
      <c r="F37" s="684"/>
      <c r="G37" s="684"/>
      <c r="H37" s="684"/>
      <c r="I37" s="684"/>
    </row>
  </sheetData>
  <mergeCells count="9">
    <mergeCell ref="A37:I37"/>
    <mergeCell ref="A14:I14"/>
    <mergeCell ref="A2:I3"/>
    <mergeCell ref="A35:I35"/>
    <mergeCell ref="A24:I24"/>
    <mergeCell ref="A34:I34"/>
    <mergeCell ref="H12:J12"/>
    <mergeCell ref="A25:I33"/>
    <mergeCell ref="A16:I23"/>
  </mergeCells>
  <phoneticPr fontId="3" type="noConversion"/>
  <pageMargins left="0.78740157480314965" right="0.59055118110236227" top="0.39370078740157483" bottom="0.23622047244094491" header="0.31496062992125984" footer="0.19685039370078741"/>
  <pageSetup paperSize="9" scale="90" firstPageNumber="51" fitToHeight="8" orientation="portrait" r:id="rId1"/>
  <headerFooter>
    <oddFooter>&amp;C86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28" r:id="rId4" name="Check Box 16">
              <controlPr defaultSize="0" autoFill="0" autoLine="0" autoPict="0">
                <anchor moveWithCells="1">
                  <from>
                    <xdr:col>1</xdr:col>
                    <xdr:colOff>238125</xdr:colOff>
                    <xdr:row>3</xdr:row>
                    <xdr:rowOff>180975</xdr:rowOff>
                  </from>
                  <to>
                    <xdr:col>1</xdr:col>
                    <xdr:colOff>523875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1" r:id="rId5" name="Check Box 19">
              <controlPr defaultSize="0" autoFill="0" autoLine="0" autoPict="0">
                <anchor moveWithCells="1">
                  <from>
                    <xdr:col>1</xdr:col>
                    <xdr:colOff>238125</xdr:colOff>
                    <xdr:row>5</xdr:row>
                    <xdr:rowOff>152400</xdr:rowOff>
                  </from>
                  <to>
                    <xdr:col>1</xdr:col>
                    <xdr:colOff>523875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2" r:id="rId6" name="Check Box 20">
              <controlPr defaultSize="0" autoFill="0" autoLine="0" autoPict="0">
                <anchor moveWithCells="1">
                  <from>
                    <xdr:col>1</xdr:col>
                    <xdr:colOff>257175</xdr:colOff>
                    <xdr:row>9</xdr:row>
                    <xdr:rowOff>219075</xdr:rowOff>
                  </from>
                  <to>
                    <xdr:col>1</xdr:col>
                    <xdr:colOff>533400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3" r:id="rId7" name="Check Box 21">
              <controlPr defaultSize="0" autoFill="0" autoLine="0" autoPict="0">
                <anchor moveWithCells="1">
                  <from>
                    <xdr:col>1</xdr:col>
                    <xdr:colOff>238125</xdr:colOff>
                    <xdr:row>7</xdr:row>
                    <xdr:rowOff>104775</xdr:rowOff>
                  </from>
                  <to>
                    <xdr:col>1</xdr:col>
                    <xdr:colOff>523875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5" r:id="rId8" name="Check Box 23">
              <controlPr defaultSize="0" autoFill="0" autoLine="0" autoPict="0">
                <anchor moveWithCells="1">
                  <from>
                    <xdr:col>4</xdr:col>
                    <xdr:colOff>38100</xdr:colOff>
                    <xdr:row>3</xdr:row>
                    <xdr:rowOff>180975</xdr:rowOff>
                  </from>
                  <to>
                    <xdr:col>4</xdr:col>
                    <xdr:colOff>323850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6" r:id="rId9" name="Check Box 24">
              <controlPr defaultSize="0" autoFill="0" autoLine="0" autoPict="0">
                <anchor moveWithCells="1">
                  <from>
                    <xdr:col>4</xdr:col>
                    <xdr:colOff>38100</xdr:colOff>
                    <xdr:row>5</xdr:row>
                    <xdr:rowOff>152400</xdr:rowOff>
                  </from>
                  <to>
                    <xdr:col>4</xdr:col>
                    <xdr:colOff>323850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7" r:id="rId10" name="Check Box 25">
              <controlPr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104775</xdr:rowOff>
                  </from>
                  <to>
                    <xdr:col>4</xdr:col>
                    <xdr:colOff>323850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5:J17"/>
  <sheetViews>
    <sheetView showGridLines="0" view="pageBreakPreview" zoomScaleNormal="100" zoomScaleSheetLayoutView="100" workbookViewId="0">
      <selection activeCell="G37" sqref="G37"/>
    </sheetView>
  </sheetViews>
  <sheetFormatPr defaultRowHeight="18.75"/>
  <cols>
    <col min="1" max="1" width="5.625" style="8" customWidth="1"/>
    <col min="2" max="2" width="13.125" style="8" customWidth="1"/>
    <col min="3" max="4" width="9.625" style="8" customWidth="1"/>
    <col min="5" max="5" width="11.875" style="8" customWidth="1"/>
    <col min="6" max="6" width="13.375" style="8" customWidth="1"/>
    <col min="7" max="7" width="14.375" style="8" customWidth="1"/>
    <col min="8" max="8" width="15.375" style="8" customWidth="1"/>
    <col min="9" max="9" width="15.25" style="8" customWidth="1"/>
    <col min="10" max="10" width="14.625" style="8" customWidth="1"/>
    <col min="11" max="16384" width="9" style="8"/>
  </cols>
  <sheetData>
    <row r="15" spans="1:10" ht="45.75">
      <c r="A15" s="1042" t="s">
        <v>555</v>
      </c>
      <c r="B15" s="1042"/>
      <c r="C15" s="1042"/>
      <c r="D15" s="1042"/>
      <c r="E15" s="1042"/>
      <c r="F15" s="1042"/>
      <c r="G15" s="1042"/>
      <c r="H15" s="195"/>
      <c r="I15" s="195"/>
      <c r="J15" s="195"/>
    </row>
    <row r="16" spans="1:10" ht="23.25">
      <c r="B16" s="6" t="s">
        <v>791</v>
      </c>
      <c r="C16" s="6" t="s">
        <v>793</v>
      </c>
    </row>
    <row r="17" spans="2:3" ht="23.25">
      <c r="B17" s="6" t="s">
        <v>792</v>
      </c>
      <c r="C17" s="6" t="s">
        <v>794</v>
      </c>
    </row>
  </sheetData>
  <mergeCells count="1">
    <mergeCell ref="A15:G15"/>
  </mergeCells>
  <phoneticPr fontId="3" type="noConversion"/>
  <pageMargins left="0.98425196850393704" right="0.78740157480314965" top="0.78740157480314965" bottom="0.39370078740157483" header="0.31496062992125984" footer="0.31496062992125984"/>
  <pageSetup paperSize="9" firstPageNumber="1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19"/>
  <sheetViews>
    <sheetView showGridLines="0" view="pageBreakPreview" zoomScaleNormal="100" zoomScaleSheetLayoutView="100" workbookViewId="0">
      <selection activeCell="G37" sqref="G37"/>
    </sheetView>
  </sheetViews>
  <sheetFormatPr defaultRowHeight="21"/>
  <cols>
    <col min="1" max="1" width="7.125" style="7" customWidth="1"/>
    <col min="2" max="2" width="14.625" style="7" customWidth="1"/>
    <col min="3" max="3" width="14.75" style="7" customWidth="1"/>
    <col min="4" max="4" width="13.875" style="7" customWidth="1"/>
    <col min="5" max="5" width="16" style="7" customWidth="1"/>
    <col min="6" max="6" width="14" style="7" customWidth="1"/>
    <col min="7" max="7" width="15.75" style="7" customWidth="1"/>
    <col min="8" max="8" width="8.75" style="7" customWidth="1"/>
    <col min="9" max="16384" width="9" style="7"/>
  </cols>
  <sheetData>
    <row r="1" spans="1:8" ht="26.25">
      <c r="A1" s="75" t="s">
        <v>625</v>
      </c>
      <c r="B1" s="68"/>
      <c r="C1" s="10"/>
      <c r="D1" s="10"/>
      <c r="E1" s="10"/>
      <c r="F1" s="10"/>
    </row>
    <row r="2" spans="1:8" ht="13.5" customHeight="1"/>
    <row r="3" spans="1:8">
      <c r="A3" s="671" t="s">
        <v>566</v>
      </c>
      <c r="B3" s="671"/>
      <c r="C3" s="671"/>
      <c r="D3" s="671"/>
      <c r="E3" s="671"/>
      <c r="F3" s="671"/>
      <c r="G3" s="671"/>
    </row>
    <row r="4" spans="1:8">
      <c r="A4" s="671" t="s">
        <v>759</v>
      </c>
      <c r="B4" s="671"/>
      <c r="C4" s="671"/>
      <c r="D4" s="671"/>
      <c r="E4" s="671"/>
      <c r="F4" s="671"/>
      <c r="G4" s="671"/>
    </row>
    <row r="5" spans="1:8" ht="12.75" customHeight="1">
      <c r="A5" s="78"/>
      <c r="B5" s="8"/>
      <c r="C5" s="8"/>
      <c r="D5" s="8"/>
      <c r="E5" s="8"/>
      <c r="F5" s="8"/>
      <c r="G5" s="8"/>
    </row>
    <row r="6" spans="1:8" ht="21.75" thickBot="1">
      <c r="A6" s="672" t="s">
        <v>626</v>
      </c>
      <c r="B6" s="672"/>
      <c r="C6" s="672"/>
      <c r="D6" s="672"/>
      <c r="E6" s="672"/>
      <c r="F6" s="672"/>
      <c r="G6" s="672"/>
    </row>
    <row r="7" spans="1:8" ht="42" customHeight="1" thickBot="1">
      <c r="A7" s="95" t="s">
        <v>279</v>
      </c>
      <c r="B7" s="96" t="s">
        <v>430</v>
      </c>
      <c r="C7" s="96" t="s">
        <v>74</v>
      </c>
      <c r="D7" s="96" t="s">
        <v>75</v>
      </c>
      <c r="E7" s="96" t="s">
        <v>76</v>
      </c>
      <c r="F7" s="96" t="s">
        <v>77</v>
      </c>
      <c r="G7" s="96" t="s">
        <v>78</v>
      </c>
    </row>
    <row r="8" spans="1:8" ht="48.75" customHeight="1">
      <c r="A8" s="667">
        <v>4</v>
      </c>
      <c r="B8" s="669" t="s">
        <v>413</v>
      </c>
      <c r="C8" s="669" t="s">
        <v>414</v>
      </c>
      <c r="D8" s="669" t="s">
        <v>533</v>
      </c>
      <c r="E8" s="669" t="s">
        <v>431</v>
      </c>
      <c r="F8" s="669" t="s">
        <v>432</v>
      </c>
      <c r="G8" s="669" t="s">
        <v>433</v>
      </c>
    </row>
    <row r="9" spans="1:8" ht="21" customHeight="1">
      <c r="A9" s="668"/>
      <c r="B9" s="670"/>
      <c r="C9" s="670"/>
      <c r="D9" s="670"/>
      <c r="E9" s="670"/>
      <c r="F9" s="670"/>
      <c r="G9" s="670"/>
    </row>
    <row r="10" spans="1:8" ht="84.75" customHeight="1" thickBot="1">
      <c r="A10" s="97">
        <v>3</v>
      </c>
      <c r="B10" s="98" t="s">
        <v>415</v>
      </c>
      <c r="C10" s="98" t="s">
        <v>438</v>
      </c>
      <c r="D10" s="98" t="s">
        <v>416</v>
      </c>
      <c r="E10" s="98" t="s">
        <v>538</v>
      </c>
      <c r="F10" s="98" t="s">
        <v>439</v>
      </c>
      <c r="G10" s="98" t="s">
        <v>434</v>
      </c>
    </row>
    <row r="11" spans="1:8" ht="68.25" customHeight="1" thickBot="1">
      <c r="A11" s="99">
        <v>2</v>
      </c>
      <c r="B11" s="100" t="s">
        <v>435</v>
      </c>
      <c r="C11" s="100" t="s">
        <v>436</v>
      </c>
      <c r="D11" s="100" t="s">
        <v>417</v>
      </c>
      <c r="E11" s="100" t="s">
        <v>440</v>
      </c>
      <c r="F11" s="100" t="s">
        <v>418</v>
      </c>
      <c r="G11" s="100" t="s">
        <v>419</v>
      </c>
    </row>
    <row r="12" spans="1:8" ht="71.25" customHeight="1" thickBot="1">
      <c r="A12" s="99">
        <v>1</v>
      </c>
      <c r="B12" s="100" t="s">
        <v>420</v>
      </c>
      <c r="C12" s="100" t="s">
        <v>421</v>
      </c>
      <c r="D12" s="100" t="s">
        <v>437</v>
      </c>
      <c r="E12" s="100" t="s">
        <v>422</v>
      </c>
      <c r="F12" s="100" t="s">
        <v>423</v>
      </c>
      <c r="G12" s="100" t="s">
        <v>424</v>
      </c>
    </row>
    <row r="13" spans="1:8" ht="54.75" customHeight="1" thickBot="1">
      <c r="A13" s="99">
        <v>0</v>
      </c>
      <c r="B13" s="100" t="s">
        <v>425</v>
      </c>
      <c r="C13" s="100" t="s">
        <v>426</v>
      </c>
      <c r="D13" s="100" t="s">
        <v>427</v>
      </c>
      <c r="E13" s="100" t="s">
        <v>428</v>
      </c>
      <c r="F13" s="100" t="s">
        <v>429</v>
      </c>
      <c r="G13" s="100" t="s">
        <v>441</v>
      </c>
    </row>
    <row r="14" spans="1:8">
      <c r="A14" s="228" t="s">
        <v>114</v>
      </c>
      <c r="B14" s="665" t="s">
        <v>9</v>
      </c>
      <c r="C14" s="665"/>
      <c r="D14" s="665"/>
      <c r="E14" s="665"/>
      <c r="F14" s="665"/>
      <c r="G14" s="665"/>
    </row>
    <row r="15" spans="1:8" ht="20.25" customHeight="1">
      <c r="A15" s="227"/>
      <c r="B15" s="666" t="s">
        <v>8</v>
      </c>
      <c r="C15" s="666"/>
      <c r="D15" s="666"/>
      <c r="E15" s="666"/>
      <c r="F15" s="666"/>
      <c r="G15" s="666"/>
    </row>
    <row r="16" spans="1:8" s="237" customFormat="1" ht="17.25">
      <c r="B16" s="664" t="s">
        <v>677</v>
      </c>
      <c r="C16" s="664"/>
      <c r="D16" s="664"/>
      <c r="E16" s="664"/>
      <c r="F16" s="664"/>
      <c r="G16" s="664"/>
      <c r="H16" s="238"/>
    </row>
    <row r="17" spans="2:8" s="237" customFormat="1" ht="17.25">
      <c r="B17" s="664" t="s">
        <v>7</v>
      </c>
      <c r="C17" s="664"/>
      <c r="D17" s="664"/>
      <c r="E17" s="664"/>
      <c r="F17" s="664"/>
      <c r="G17" s="664"/>
      <c r="H17" s="238"/>
    </row>
    <row r="18" spans="2:8" s="41" customFormat="1">
      <c r="B18" s="639" t="s">
        <v>585</v>
      </c>
      <c r="C18" s="639"/>
      <c r="D18" s="639"/>
      <c r="E18" s="639"/>
      <c r="F18" s="639"/>
      <c r="G18" s="639"/>
    </row>
    <row r="19" spans="2:8" s="41" customFormat="1">
      <c r="B19" s="240" t="s">
        <v>584</v>
      </c>
    </row>
  </sheetData>
  <mergeCells count="15">
    <mergeCell ref="A8:A9"/>
    <mergeCell ref="C8:C9"/>
    <mergeCell ref="A3:G3"/>
    <mergeCell ref="A4:G4"/>
    <mergeCell ref="A6:G6"/>
    <mergeCell ref="D8:D9"/>
    <mergeCell ref="E8:E9"/>
    <mergeCell ref="F8:F9"/>
    <mergeCell ref="G8:G9"/>
    <mergeCell ref="B8:B9"/>
    <mergeCell ref="B18:G18"/>
    <mergeCell ref="B16:G16"/>
    <mergeCell ref="B17:G17"/>
    <mergeCell ref="B14:G14"/>
    <mergeCell ref="B15:G15"/>
  </mergeCells>
  <phoneticPr fontId="3" type="noConversion"/>
  <pageMargins left="0.47244094488188981" right="0.15748031496062992" top="0.62992125984251968" bottom="0.62992125984251968" header="0.31496062992125984" footer="0.27559055118110237"/>
  <pageSetup paperSize="9" scale="94" firstPageNumber="8" fitToHeight="5" orientation="portrait" r:id="rId1"/>
  <headerFooter>
    <oddFooter>&amp;C 7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3:J14"/>
  <sheetViews>
    <sheetView view="pageBreakPreview" zoomScale="60" zoomScaleNormal="100" workbookViewId="0">
      <selection activeCell="G37" sqref="G37"/>
    </sheetView>
  </sheetViews>
  <sheetFormatPr defaultRowHeight="18.75"/>
  <cols>
    <col min="1" max="1" width="13.5" style="526" customWidth="1"/>
    <col min="2" max="4" width="9.625" style="526" customWidth="1"/>
    <col min="5" max="5" width="11.875" style="526" customWidth="1"/>
    <col min="6" max="6" width="13.375" style="526" customWidth="1"/>
    <col min="7" max="7" width="11.875" style="526" customWidth="1"/>
    <col min="8" max="8" width="15.375" style="526" customWidth="1"/>
    <col min="9" max="9" width="15.25" style="526" customWidth="1"/>
    <col min="10" max="10" width="14.625" style="526" customWidth="1"/>
    <col min="11" max="16384" width="9" style="526"/>
  </cols>
  <sheetData>
    <row r="13" spans="1:10" ht="48.75">
      <c r="A13" s="1043" t="s">
        <v>820</v>
      </c>
      <c r="B13" s="1043"/>
      <c r="C13" s="1043"/>
      <c r="D13" s="1043"/>
      <c r="E13" s="1043"/>
      <c r="F13" s="1043"/>
      <c r="G13" s="1043"/>
      <c r="H13" s="525"/>
      <c r="I13" s="525"/>
      <c r="J13" s="525"/>
    </row>
    <row r="14" spans="1:10" ht="88.5" customHeight="1">
      <c r="A14" s="1044" t="s">
        <v>793</v>
      </c>
      <c r="B14" s="1044"/>
      <c r="C14" s="1044"/>
      <c r="D14" s="1044"/>
      <c r="E14" s="1044"/>
      <c r="F14" s="1044"/>
      <c r="G14" s="1044"/>
    </row>
  </sheetData>
  <mergeCells count="2">
    <mergeCell ref="A13:G13"/>
    <mergeCell ref="A14:G14"/>
  </mergeCell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O28"/>
  <sheetViews>
    <sheetView view="pageBreakPreview" zoomScaleNormal="100" zoomScaleSheetLayoutView="100" workbookViewId="0">
      <pane ySplit="5" topLeftCell="A6" activePane="bottomLeft" state="frozen"/>
      <selection activeCell="G37" sqref="G37"/>
      <selection pane="bottomLeft" activeCell="C24" sqref="C24:E24"/>
    </sheetView>
  </sheetViews>
  <sheetFormatPr defaultRowHeight="18.75"/>
  <cols>
    <col min="1" max="1" width="6.125" style="130" customWidth="1"/>
    <col min="2" max="2" width="11.5" style="130" customWidth="1"/>
    <col min="3" max="3" width="12.125" style="130" customWidth="1"/>
    <col min="4" max="4" width="5.75" style="130" customWidth="1"/>
    <col min="5" max="5" width="10.75" style="130" customWidth="1"/>
    <col min="6" max="6" width="7.25" style="130" customWidth="1"/>
    <col min="7" max="8" width="10.875" style="130" customWidth="1"/>
    <col min="9" max="9" width="9.375" style="130" customWidth="1"/>
    <col min="10" max="10" width="10.875" style="130" bestFit="1" customWidth="1"/>
    <col min="11" max="11" width="8.625" style="130" bestFit="1" customWidth="1"/>
    <col min="12" max="12" width="9.625" style="130" customWidth="1"/>
    <col min="13" max="13" width="8.125" style="130" bestFit="1" customWidth="1"/>
    <col min="14" max="14" width="7.625" style="130" bestFit="1" customWidth="1"/>
    <col min="15" max="15" width="7.375" style="130" bestFit="1" customWidth="1"/>
    <col min="16" max="16384" width="9" style="130"/>
  </cols>
  <sheetData>
    <row r="1" spans="1:15" s="496" customFormat="1" ht="23.25">
      <c r="A1" s="1052" t="s">
        <v>821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2"/>
      <c r="M1" s="1052"/>
      <c r="N1" s="1052"/>
      <c r="O1" s="1052"/>
    </row>
    <row r="2" spans="1:15" s="491" customFormat="1" ht="9.75" customHeight="1"/>
    <row r="3" spans="1:15">
      <c r="A3" s="1053" t="s">
        <v>304</v>
      </c>
      <c r="B3" s="1045" t="s">
        <v>819</v>
      </c>
      <c r="C3" s="1053" t="s">
        <v>161</v>
      </c>
      <c r="D3" s="1053"/>
      <c r="E3" s="1053"/>
      <c r="F3" s="1054" t="s">
        <v>162</v>
      </c>
      <c r="G3" s="1054"/>
      <c r="H3" s="1054"/>
      <c r="I3" s="1054"/>
      <c r="J3" s="1054"/>
      <c r="K3" s="1054"/>
      <c r="L3" s="1054"/>
      <c r="M3" s="1053" t="s">
        <v>305</v>
      </c>
      <c r="N3" s="1053" t="s">
        <v>300</v>
      </c>
      <c r="O3" s="1053" t="s">
        <v>299</v>
      </c>
    </row>
    <row r="4" spans="1:15">
      <c r="A4" s="1053"/>
      <c r="B4" s="1046"/>
      <c r="C4" s="1053"/>
      <c r="D4" s="1053"/>
      <c r="E4" s="1053"/>
      <c r="F4" s="1054" t="s">
        <v>154</v>
      </c>
      <c r="G4" s="1054"/>
      <c r="H4" s="1054"/>
      <c r="I4" s="1054" t="s">
        <v>165</v>
      </c>
      <c r="J4" s="1054"/>
      <c r="K4" s="1054"/>
      <c r="L4" s="1054"/>
      <c r="M4" s="1053"/>
      <c r="N4" s="1053"/>
      <c r="O4" s="1053"/>
    </row>
    <row r="5" spans="1:15">
      <c r="A5" s="1053"/>
      <c r="B5" s="1047"/>
      <c r="C5" s="1053"/>
      <c r="D5" s="1053"/>
      <c r="E5" s="1053"/>
      <c r="F5" s="509" t="s">
        <v>163</v>
      </c>
      <c r="G5" s="509" t="s">
        <v>149</v>
      </c>
      <c r="H5" s="509" t="s">
        <v>164</v>
      </c>
      <c r="I5" s="509" t="s">
        <v>118</v>
      </c>
      <c r="J5" s="509" t="s">
        <v>166</v>
      </c>
      <c r="K5" s="509" t="s">
        <v>296</v>
      </c>
      <c r="L5" s="509" t="s">
        <v>164</v>
      </c>
      <c r="M5" s="1053"/>
      <c r="N5" s="1053"/>
      <c r="O5" s="1053"/>
    </row>
    <row r="6" spans="1:15" s="491" customFormat="1">
      <c r="A6" s="500" t="s">
        <v>168</v>
      </c>
      <c r="B6" s="497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9"/>
    </row>
    <row r="7" spans="1:15" s="491" customFormat="1">
      <c r="A7" s="512">
        <v>1</v>
      </c>
      <c r="B7" s="513">
        <v>2568</v>
      </c>
      <c r="C7" s="1048"/>
      <c r="D7" s="1049"/>
      <c r="E7" s="1050"/>
      <c r="F7" s="514"/>
      <c r="G7" s="514"/>
      <c r="H7" s="514"/>
      <c r="I7" s="515"/>
      <c r="J7" s="515"/>
      <c r="K7" s="515"/>
      <c r="L7" s="515"/>
      <c r="M7" s="516"/>
      <c r="N7" s="517"/>
      <c r="O7" s="517"/>
    </row>
    <row r="8" spans="1:15" s="491" customFormat="1">
      <c r="A8" s="518">
        <v>2</v>
      </c>
      <c r="B8" s="519">
        <v>2568</v>
      </c>
      <c r="C8" s="1055"/>
      <c r="D8" s="1056"/>
      <c r="E8" s="1057"/>
      <c r="F8" s="520"/>
      <c r="G8" s="520"/>
      <c r="H8" s="520"/>
      <c r="I8" s="521"/>
      <c r="J8" s="521"/>
      <c r="K8" s="521"/>
      <c r="L8" s="521"/>
      <c r="M8" s="522"/>
      <c r="N8" s="522"/>
      <c r="O8" s="522"/>
    </row>
    <row r="9" spans="1:15" s="491" customFormat="1">
      <c r="A9" s="504"/>
      <c r="B9" s="505"/>
      <c r="C9" s="505" t="s">
        <v>869</v>
      </c>
      <c r="D9" s="505"/>
      <c r="E9" s="505"/>
      <c r="F9" s="506">
        <f>SUM(F7:F8)</f>
        <v>0</v>
      </c>
      <c r="G9" s="506">
        <f>SUM(G7:G8)</f>
        <v>0</v>
      </c>
      <c r="H9" s="506">
        <f>SUM(H7:H8)</f>
        <v>0</v>
      </c>
      <c r="I9" s="507"/>
      <c r="J9" s="507"/>
      <c r="K9" s="507"/>
      <c r="L9" s="507"/>
      <c r="M9" s="508">
        <f>SUM(M7:M8)</f>
        <v>0</v>
      </c>
      <c r="N9" s="508">
        <f>SUM(N7:N8)</f>
        <v>0</v>
      </c>
      <c r="O9" s="508" t="e">
        <f>N9/H9</f>
        <v>#DIV/0!</v>
      </c>
    </row>
    <row r="10" spans="1:15" s="491" customFormat="1">
      <c r="A10" s="512">
        <v>1</v>
      </c>
      <c r="B10" s="512">
        <v>2569</v>
      </c>
      <c r="C10" s="1058"/>
      <c r="D10" s="1058"/>
      <c r="E10" s="1058"/>
      <c r="F10" s="517"/>
      <c r="G10" s="517"/>
      <c r="H10" s="517"/>
      <c r="I10" s="515"/>
      <c r="J10" s="515"/>
      <c r="K10" s="515"/>
      <c r="L10" s="515"/>
      <c r="M10" s="517"/>
      <c r="N10" s="517"/>
      <c r="O10" s="517"/>
    </row>
    <row r="11" spans="1:15" s="491" customFormat="1">
      <c r="A11" s="518">
        <v>2</v>
      </c>
      <c r="B11" s="518">
        <v>2569</v>
      </c>
      <c r="C11" s="1051"/>
      <c r="D11" s="1051"/>
      <c r="E11" s="1051"/>
      <c r="F11" s="522"/>
      <c r="G11" s="522"/>
      <c r="H11" s="522"/>
      <c r="I11" s="521"/>
      <c r="J11" s="521"/>
      <c r="K11" s="521"/>
      <c r="L11" s="521"/>
      <c r="M11" s="522"/>
      <c r="N11" s="522"/>
      <c r="O11" s="522"/>
    </row>
    <row r="12" spans="1:15" s="491" customFormat="1">
      <c r="A12" s="504"/>
      <c r="B12" s="505"/>
      <c r="C12" s="505" t="s">
        <v>870</v>
      </c>
      <c r="D12" s="505"/>
      <c r="E12" s="505"/>
      <c r="F12" s="506">
        <f>SUM(F10:F11)</f>
        <v>0</v>
      </c>
      <c r="G12" s="506">
        <f>SUM(G10:G11)</f>
        <v>0</v>
      </c>
      <c r="H12" s="506">
        <f>SUM(H10:H11)</f>
        <v>0</v>
      </c>
      <c r="I12" s="507"/>
      <c r="J12" s="507"/>
      <c r="K12" s="507"/>
      <c r="L12" s="507"/>
      <c r="M12" s="508">
        <f>SUM(M10:M11)</f>
        <v>0</v>
      </c>
      <c r="N12" s="508">
        <f>SUM(N10:N11)</f>
        <v>0</v>
      </c>
      <c r="O12" s="508" t="e">
        <f>N12/H12</f>
        <v>#DIV/0!</v>
      </c>
    </row>
    <row r="13" spans="1:15" s="491" customFormat="1">
      <c r="A13" s="512">
        <v>1</v>
      </c>
      <c r="B13" s="512">
        <v>2570</v>
      </c>
      <c r="C13" s="1058"/>
      <c r="D13" s="1058"/>
      <c r="E13" s="1058"/>
      <c r="F13" s="517"/>
      <c r="G13" s="517"/>
      <c r="H13" s="517"/>
      <c r="I13" s="515"/>
      <c r="J13" s="515"/>
      <c r="K13" s="515"/>
      <c r="L13" s="515"/>
      <c r="M13" s="517"/>
      <c r="N13" s="517"/>
      <c r="O13" s="517"/>
    </row>
    <row r="14" spans="1:15" s="491" customFormat="1">
      <c r="A14" s="518">
        <v>2</v>
      </c>
      <c r="B14" s="518">
        <v>2570</v>
      </c>
      <c r="C14" s="1051"/>
      <c r="D14" s="1051"/>
      <c r="E14" s="1051"/>
      <c r="F14" s="522"/>
      <c r="G14" s="522"/>
      <c r="H14" s="522"/>
      <c r="I14" s="521"/>
      <c r="J14" s="521"/>
      <c r="K14" s="521"/>
      <c r="L14" s="521"/>
      <c r="M14" s="522"/>
      <c r="N14" s="522"/>
      <c r="O14" s="522"/>
    </row>
    <row r="15" spans="1:15" s="491" customFormat="1">
      <c r="A15" s="504"/>
      <c r="B15" s="505"/>
      <c r="C15" s="505" t="s">
        <v>878</v>
      </c>
      <c r="D15" s="505"/>
      <c r="E15" s="505"/>
      <c r="F15" s="506">
        <f>SUM(F13:F14)</f>
        <v>0</v>
      </c>
      <c r="G15" s="506">
        <f>SUM(G13:G14)</f>
        <v>0</v>
      </c>
      <c r="H15" s="506">
        <f>SUM(H13:H14)</f>
        <v>0</v>
      </c>
      <c r="I15" s="507"/>
      <c r="J15" s="507"/>
      <c r="K15" s="507"/>
      <c r="L15" s="507"/>
      <c r="M15" s="508">
        <f>SUM(M13:M14)</f>
        <v>0</v>
      </c>
      <c r="N15" s="508">
        <f>SUM(N13:N14)</f>
        <v>0</v>
      </c>
      <c r="O15" s="508" t="e">
        <f>N15/H15</f>
        <v>#DIV/0!</v>
      </c>
    </row>
    <row r="16" spans="1:15" s="491" customFormat="1">
      <c r="A16" s="500" t="s">
        <v>167</v>
      </c>
      <c r="B16" s="497"/>
      <c r="C16" s="498"/>
      <c r="D16" s="498"/>
      <c r="E16" s="498"/>
      <c r="F16" s="501"/>
      <c r="G16" s="501"/>
      <c r="H16" s="501"/>
      <c r="I16" s="501"/>
      <c r="J16" s="501"/>
      <c r="K16" s="501"/>
      <c r="L16" s="501"/>
      <c r="M16" s="501"/>
      <c r="N16" s="502"/>
      <c r="O16" s="503"/>
    </row>
    <row r="17" spans="1:15" s="491" customFormat="1">
      <c r="A17" s="512">
        <v>1</v>
      </c>
      <c r="B17" s="513">
        <v>2568</v>
      </c>
      <c r="C17" s="1048"/>
      <c r="D17" s="1049"/>
      <c r="E17" s="1050"/>
      <c r="F17" s="523"/>
      <c r="G17" s="523"/>
      <c r="H17" s="523"/>
      <c r="I17" s="515"/>
      <c r="J17" s="515"/>
      <c r="K17" s="515"/>
      <c r="L17" s="515"/>
      <c r="M17" s="517"/>
      <c r="N17" s="517"/>
      <c r="O17" s="517"/>
    </row>
    <row r="18" spans="1:15" s="491" customFormat="1">
      <c r="A18" s="518">
        <v>2</v>
      </c>
      <c r="B18" s="519">
        <v>2568</v>
      </c>
      <c r="C18" s="1055"/>
      <c r="D18" s="1056"/>
      <c r="E18" s="1057"/>
      <c r="F18" s="524"/>
      <c r="G18" s="524"/>
      <c r="H18" s="524"/>
      <c r="I18" s="521"/>
      <c r="J18" s="521"/>
      <c r="K18" s="521"/>
      <c r="L18" s="521"/>
      <c r="M18" s="522"/>
      <c r="N18" s="522"/>
      <c r="O18" s="522"/>
    </row>
    <row r="19" spans="1:15" s="511" customFormat="1">
      <c r="A19" s="504"/>
      <c r="B19" s="505"/>
      <c r="C19" s="505" t="s">
        <v>871</v>
      </c>
      <c r="D19" s="505"/>
      <c r="E19" s="505"/>
      <c r="F19" s="510"/>
      <c r="G19" s="510"/>
      <c r="H19" s="510"/>
      <c r="I19" s="507"/>
      <c r="J19" s="507">
        <f>SUM(J17:J18)</f>
        <v>0</v>
      </c>
      <c r="K19" s="507">
        <f>SUM(K17:K18)</f>
        <v>0</v>
      </c>
      <c r="L19" s="507">
        <f>SUM(L17:L18)</f>
        <v>0</v>
      </c>
      <c r="M19" s="507">
        <f>SUM(M17:M18)</f>
        <v>0</v>
      </c>
      <c r="N19" s="507">
        <f>SUM(N17:N18)</f>
        <v>0</v>
      </c>
      <c r="O19" s="508" t="e">
        <f>N19/L19</f>
        <v>#DIV/0!</v>
      </c>
    </row>
    <row r="20" spans="1:15" s="491" customFormat="1">
      <c r="A20" s="512">
        <v>1</v>
      </c>
      <c r="B20" s="512">
        <v>2569</v>
      </c>
      <c r="C20" s="1058"/>
      <c r="D20" s="1058"/>
      <c r="E20" s="1058"/>
      <c r="F20" s="523"/>
      <c r="G20" s="523"/>
      <c r="H20" s="523"/>
      <c r="I20" s="515"/>
      <c r="J20" s="515"/>
      <c r="K20" s="515"/>
      <c r="L20" s="515"/>
      <c r="M20" s="517"/>
      <c r="N20" s="517"/>
      <c r="O20" s="517"/>
    </row>
    <row r="21" spans="1:15" s="491" customFormat="1">
      <c r="A21" s="518">
        <v>2</v>
      </c>
      <c r="B21" s="518">
        <v>2569</v>
      </c>
      <c r="C21" s="1051"/>
      <c r="D21" s="1051"/>
      <c r="E21" s="1051"/>
      <c r="F21" s="524"/>
      <c r="G21" s="524"/>
      <c r="H21" s="524"/>
      <c r="I21" s="521"/>
      <c r="J21" s="521"/>
      <c r="K21" s="521"/>
      <c r="L21" s="521"/>
      <c r="M21" s="522"/>
      <c r="N21" s="522"/>
      <c r="O21" s="522"/>
    </row>
    <row r="22" spans="1:15" s="511" customFormat="1">
      <c r="A22" s="504"/>
      <c r="B22" s="505"/>
      <c r="C22" s="505" t="s">
        <v>872</v>
      </c>
      <c r="D22" s="505"/>
      <c r="E22" s="505"/>
      <c r="F22" s="510"/>
      <c r="G22" s="510"/>
      <c r="H22" s="510"/>
      <c r="I22" s="507"/>
      <c r="J22" s="507">
        <f>SUM(J20:J21)</f>
        <v>0</v>
      </c>
      <c r="K22" s="507">
        <f>SUM(K20:K21)</f>
        <v>0</v>
      </c>
      <c r="L22" s="507">
        <f>SUM(L20:L21)</f>
        <v>0</v>
      </c>
      <c r="M22" s="507">
        <f>SUM(M20:M21)</f>
        <v>0</v>
      </c>
      <c r="N22" s="507">
        <f>SUM(N20:N21)</f>
        <v>0</v>
      </c>
      <c r="O22" s="508" t="e">
        <f>N22/L22</f>
        <v>#DIV/0!</v>
      </c>
    </row>
    <row r="23" spans="1:15" s="491" customFormat="1">
      <c r="A23" s="512">
        <v>1</v>
      </c>
      <c r="B23" s="512">
        <v>2570</v>
      </c>
      <c r="C23" s="1058"/>
      <c r="D23" s="1058"/>
      <c r="E23" s="1058"/>
      <c r="F23" s="523"/>
      <c r="G23" s="523"/>
      <c r="H23" s="523"/>
      <c r="I23" s="515"/>
      <c r="J23" s="515"/>
      <c r="K23" s="515"/>
      <c r="L23" s="515"/>
      <c r="M23" s="517"/>
      <c r="N23" s="517"/>
      <c r="O23" s="517"/>
    </row>
    <row r="24" spans="1:15" s="491" customFormat="1">
      <c r="A24" s="518">
        <v>2</v>
      </c>
      <c r="B24" s="518">
        <v>2570</v>
      </c>
      <c r="C24" s="1051"/>
      <c r="D24" s="1051"/>
      <c r="E24" s="1051"/>
      <c r="F24" s="524"/>
      <c r="G24" s="524"/>
      <c r="H24" s="524"/>
      <c r="I24" s="521"/>
      <c r="J24" s="521"/>
      <c r="K24" s="521"/>
      <c r="L24" s="521"/>
      <c r="M24" s="522"/>
      <c r="N24" s="522"/>
      <c r="O24" s="522"/>
    </row>
    <row r="25" spans="1:15" s="511" customFormat="1">
      <c r="A25" s="504"/>
      <c r="B25" s="505"/>
      <c r="C25" s="505" t="s">
        <v>879</v>
      </c>
      <c r="D25" s="505"/>
      <c r="E25" s="505"/>
      <c r="F25" s="510"/>
      <c r="G25" s="510"/>
      <c r="H25" s="510"/>
      <c r="I25" s="507"/>
      <c r="J25" s="507">
        <f>SUM(J23:J24)</f>
        <v>0</v>
      </c>
      <c r="K25" s="507">
        <f>SUM(K23:K24)</f>
        <v>0</v>
      </c>
      <c r="L25" s="507">
        <f>SUM(L23:L24)</f>
        <v>0</v>
      </c>
      <c r="M25" s="507">
        <f>SUM(M23:M24)</f>
        <v>0</v>
      </c>
      <c r="N25" s="507">
        <f>SUM(N23:N24)</f>
        <v>0</v>
      </c>
      <c r="O25" s="508" t="e">
        <f>N25/L25</f>
        <v>#DIV/0!</v>
      </c>
    </row>
    <row r="26" spans="1:15" s="491" customFormat="1">
      <c r="A26" s="492" t="s">
        <v>114</v>
      </c>
      <c r="B26" s="492"/>
      <c r="C26" s="492" t="s">
        <v>283</v>
      </c>
      <c r="D26" s="492"/>
      <c r="E26" s="492"/>
    </row>
    <row r="27" spans="1:15" s="491" customFormat="1">
      <c r="C27" s="492" t="s">
        <v>169</v>
      </c>
      <c r="D27" s="493" t="e">
        <f>'6.3.2) ไฟฟ้าปี 67'!L21</f>
        <v>#DIV/0!</v>
      </c>
      <c r="E27" s="492" t="s">
        <v>876</v>
      </c>
      <c r="F27" s="494"/>
      <c r="G27" s="492"/>
    </row>
    <row r="28" spans="1:15" s="491" customFormat="1">
      <c r="C28" s="492" t="s">
        <v>170</v>
      </c>
      <c r="D28" s="495"/>
      <c r="E28" s="492" t="s">
        <v>877</v>
      </c>
      <c r="F28" s="494"/>
      <c r="G28" s="492"/>
    </row>
  </sheetData>
  <mergeCells count="22">
    <mergeCell ref="C24:E24"/>
    <mergeCell ref="C23:E23"/>
    <mergeCell ref="C7:E7"/>
    <mergeCell ref="C8:E8"/>
    <mergeCell ref="C10:E10"/>
    <mergeCell ref="C13:E13"/>
    <mergeCell ref="C18:E18"/>
    <mergeCell ref="C20:E20"/>
    <mergeCell ref="I4:L4"/>
    <mergeCell ref="C21:E21"/>
    <mergeCell ref="C14:E14"/>
    <mergeCell ref="B3:B5"/>
    <mergeCell ref="C17:E17"/>
    <mergeCell ref="C11:E11"/>
    <mergeCell ref="A1:O1"/>
    <mergeCell ref="A3:A5"/>
    <mergeCell ref="C3:E5"/>
    <mergeCell ref="F3:L3"/>
    <mergeCell ref="M3:M5"/>
    <mergeCell ref="F4:H4"/>
    <mergeCell ref="N3:N5"/>
    <mergeCell ref="O3:O5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3:J14"/>
  <sheetViews>
    <sheetView view="pageBreakPreview" topLeftCell="B1" zoomScaleNormal="100" zoomScaleSheetLayoutView="100" workbookViewId="0">
      <selection activeCell="S20" sqref="S20"/>
    </sheetView>
  </sheetViews>
  <sheetFormatPr defaultRowHeight="18.75"/>
  <cols>
    <col min="1" max="1" width="10.625" style="526" customWidth="1"/>
    <col min="2" max="4" width="9.625" style="526" customWidth="1"/>
    <col min="5" max="5" width="11.875" style="526" customWidth="1"/>
    <col min="6" max="6" width="13.375" style="526" customWidth="1"/>
    <col min="7" max="7" width="14.375" style="526" customWidth="1"/>
    <col min="8" max="8" width="15.375" style="526" customWidth="1"/>
    <col min="9" max="9" width="15.25" style="526" customWidth="1"/>
    <col min="10" max="10" width="14.625" style="526" customWidth="1"/>
    <col min="11" max="16384" width="9" style="526"/>
  </cols>
  <sheetData>
    <row r="13" spans="1:10" ht="48.75">
      <c r="A13" s="1043" t="s">
        <v>822</v>
      </c>
      <c r="B13" s="1043"/>
      <c r="C13" s="1043"/>
      <c r="D13" s="1043"/>
      <c r="E13" s="1043"/>
      <c r="F13" s="1043"/>
      <c r="G13" s="1043"/>
      <c r="H13" s="525"/>
      <c r="I13" s="525"/>
      <c r="J13" s="525"/>
    </row>
    <row r="14" spans="1:10" ht="45.75">
      <c r="A14" s="1059" t="s">
        <v>863</v>
      </c>
      <c r="B14" s="1059"/>
      <c r="C14" s="1059"/>
      <c r="D14" s="1059"/>
      <c r="E14" s="1059"/>
      <c r="F14" s="1059"/>
      <c r="G14" s="1059"/>
    </row>
  </sheetData>
  <mergeCells count="2">
    <mergeCell ref="A13:G13"/>
    <mergeCell ref="A14:G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2010-03-11T18:34:33Z</outs:dateTime>
      <outs:isPinned>true</outs:isPinned>
    </outs:relatedDate>
    <outs:relatedDate>
      <outs:type>2</outs:type>
      <outs:displayName>Created</outs:displayName>
      <outs:dateTime>2009-06-04T03:50:32Z</outs:dateTime>
      <outs:isPinned>true</outs:isPinned>
    </outs:relatedDate>
    <outs:relatedDate>
      <outs:type>4</outs:type>
      <outs:displayName>Last Printed</outs:displayName>
      <outs:dateTime>2010-03-11T18:04:49Z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admin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akaradech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FFA23A0C-E0DC-48AC-AE39-CE3D1F222F46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92</vt:i4>
      </vt:variant>
      <vt:variant>
        <vt:lpstr>Named Ranges</vt:lpstr>
      </vt:variant>
      <vt:variant>
        <vt:i4>64</vt:i4>
      </vt:variant>
    </vt:vector>
  </HeadingPairs>
  <TitlesOfParts>
    <vt:vector size="156" baseType="lpstr">
      <vt:lpstr>ปก</vt:lpstr>
      <vt:lpstr>คำรับรอง</vt:lpstr>
      <vt:lpstr>สารบัญ</vt:lpstr>
      <vt:lpstr>ข้อมูลเบื้องต้น</vt:lpstr>
      <vt:lpstr>ขั้นตอน1</vt:lpstr>
      <vt:lpstr>คำสั่งแต่งตั้ง</vt:lpstr>
      <vt:lpstr>วิธีการเผยแพร่</vt:lpstr>
      <vt:lpstr>เอกสารเผยแพร่</vt:lpstr>
      <vt:lpstr>ขั้นตอน2</vt:lpstr>
      <vt:lpstr>ขั้นตอน3</vt:lpstr>
      <vt:lpstr>เอกสารเผยแพร่นโยบาย</vt:lpstr>
      <vt:lpstr>ขั้นตอน4 </vt:lpstr>
      <vt:lpstr>4.1.1 ข้อมูลการใช้อาคาร_66</vt:lpstr>
      <vt:lpstr>ข้อมูลการใช้อาคารรายเดือน_66</vt:lpstr>
      <vt:lpstr>หม้อแปลงปัจจุบัน</vt:lpstr>
      <vt:lpstr>ไฟฟ้าปี 66</vt:lpstr>
      <vt:lpstr>เชื้อเพลิง 66</vt:lpstr>
      <vt:lpstr>เชื้อเพลิงเพื่อผลิตไฟฟ้า 66</vt:lpstr>
      <vt:lpstr>สัดส่วนไฟฟ้า 66</vt:lpstr>
      <vt:lpstr>สัดส่วนเชื้อเพลิง 66</vt:lpstr>
      <vt:lpstr>SEC(พื้นที่) 66</vt:lpstr>
      <vt:lpstr>SEC(โรงพยาบาล) 66</vt:lpstr>
      <vt:lpstr>SEC(โรงแรม) 66</vt:lpstr>
      <vt:lpstr>เปรียบเทียบข้อมูลอาคาร</vt:lpstr>
      <vt:lpstr>ประเมินระดับเครื่องจักร</vt:lpstr>
      <vt:lpstr>ประเมินระดับเครื่องจักร-1</vt:lpstr>
      <vt:lpstr>ข้อมูลไฟฟ้าเครื่องจักร</vt:lpstr>
      <vt:lpstr>ข้อมูลความร้อนเครื่องจักร</vt:lpstr>
      <vt:lpstr>ขั้นตอนที่ 5</vt:lpstr>
      <vt:lpstr>มาตรการและเป้าหมาย</vt:lpstr>
      <vt:lpstr>แผนไฟฟ้า</vt:lpstr>
      <vt:lpstr>แผนความร้อน</vt:lpstr>
      <vt:lpstr>มาตรการไฟฟ้า1-1</vt:lpstr>
      <vt:lpstr>มาตรการไฟฟ้า1-2</vt:lpstr>
      <vt:lpstr>วิธีการคำนวณไฟฟ้า1</vt:lpstr>
      <vt:lpstr>มาตรการไฟฟ้า1-1 (2)</vt:lpstr>
      <vt:lpstr>มาตรการไฟฟ้า1-2 (2)</vt:lpstr>
      <vt:lpstr>วิธีการคำนวณไฟฟ้า1 (2)</vt:lpstr>
      <vt:lpstr>มาตรการความร้อน1-1</vt:lpstr>
      <vt:lpstr>มาตรการความร้อน1-2</vt:lpstr>
      <vt:lpstr>วิธีการคำนวณความร้อน1</vt:lpstr>
      <vt:lpstr>มาตรการความร้อน1-1 (2)</vt:lpstr>
      <vt:lpstr>มาตรการความร้อน1-2 (2)</vt:lpstr>
      <vt:lpstr>วิธีการคำนวณความร้อน1 (2)</vt:lpstr>
      <vt:lpstr>แผนการฝึกอบรม</vt:lpstr>
      <vt:lpstr>เพิ่มเติมเผยแพร่ฝึกอบรม</vt:lpstr>
      <vt:lpstr>เพิ่มเติมเผยแพร่ฝึกอบรม (2)</vt:lpstr>
      <vt:lpstr>ขั้นตอนที่ 6</vt:lpstr>
      <vt:lpstr>ผลมาตรการปี67</vt:lpstr>
      <vt:lpstr>ผลการตรวจสอบ-วิเคราะห์ไฟฟ้า</vt:lpstr>
      <vt:lpstr>ภาพ+คำนวณผลไฟฟ้า1</vt:lpstr>
      <vt:lpstr>การคำนวณด้านไฟฟ้า</vt:lpstr>
      <vt:lpstr>ผลการตรวจสอบ-วิเคราะห์ไฟฟ้า (2</vt:lpstr>
      <vt:lpstr>ภาพ+คำนวณผลไฟฟ้า1 (2)</vt:lpstr>
      <vt:lpstr>การคำนวณด้านไฟฟ้า (2)</vt:lpstr>
      <vt:lpstr>ผลการตรวจสอบ-วิเคราะห์ความร้อน</vt:lpstr>
      <vt:lpstr>ภาพ+คำนวณผลความร้อน</vt:lpstr>
      <vt:lpstr>การคำนวณด้านความร้อน</vt:lpstr>
      <vt:lpstr>ผลการตรวจสอบ-วิเคราะห์ความร (2</vt:lpstr>
      <vt:lpstr>ภาพ+คำนวณผลความร้อน (2)</vt:lpstr>
      <vt:lpstr>การคำนวณด้านความร้อน (2)</vt:lpstr>
      <vt:lpstr>ผลการติดตามแผนฝีกอบรม</vt:lpstr>
      <vt:lpstr>ผลการติดตามแผนกิจกรรม</vt:lpstr>
      <vt:lpstr>6.3.1 ข้อมูลการใช้อาคาร_67</vt:lpstr>
      <vt:lpstr>ข้อมูลการใช้อาคารรายเดือน_67</vt:lpstr>
      <vt:lpstr>6.3.2) ไฟฟ้าปี 67</vt:lpstr>
      <vt:lpstr>6.3.3) เชื้อเพลิง 67</vt:lpstr>
      <vt:lpstr>กราฟพลังงาน</vt:lpstr>
      <vt:lpstr>6.3.4) เชื้อเพลิงผลิตไฟฟ้า 67</vt:lpstr>
      <vt:lpstr>กราฟพลังงานผลิตไฟฟ้า</vt:lpstr>
      <vt:lpstr>6.3.5) สัดส่วนไฟฟ้า 67</vt:lpstr>
      <vt:lpstr>6.3.6) สัดส่วนเชื้อเพลิง 67</vt:lpstr>
      <vt:lpstr>กราฟสัดส่วนการใช้พลังงาน</vt:lpstr>
      <vt:lpstr>SEC (ทุกกรณี) (2)</vt:lpstr>
      <vt:lpstr>กราฟSEC (ทุกกรณี)</vt:lpstr>
      <vt:lpstr>SEC  (โรงพยาบาล) (2)</vt:lpstr>
      <vt:lpstr>กราฟSEC  (โรงพยาบาล)</vt:lpstr>
      <vt:lpstr>SEC (โรงแรม) (2)</vt:lpstr>
      <vt:lpstr>กราฟSEC  (โรงแรม)</vt:lpstr>
      <vt:lpstr>ขั้นตอน7</vt:lpstr>
      <vt:lpstr>เพิ่มเติมเผยแพร่ผู้ตรวจประเมินฯ</vt:lpstr>
      <vt:lpstr>ผลตรวจประเมิน-1</vt:lpstr>
      <vt:lpstr>ผลตรวจประเมิน-2</vt:lpstr>
      <vt:lpstr>ผลตรวจประเมิน-3</vt:lpstr>
      <vt:lpstr>ขั้นตอน8</vt:lpstr>
      <vt:lpstr>เอกสารบันทึกวาระการประชุม</vt:lpstr>
      <vt:lpstr>สรุปผลการทบทวน</vt:lpstr>
      <vt:lpstr>การเผยแพร่</vt:lpstr>
      <vt:lpstr>ภาคผนวก</vt:lpstr>
      <vt:lpstr>ภาคผนวก ก.</vt:lpstr>
      <vt:lpstr>ผ (ก.1)</vt:lpstr>
      <vt:lpstr>ภาคผนวก ข</vt:lpstr>
      <vt:lpstr>'4.1.1 ข้อมูลการใช้อาคาร_66'!Print_Area</vt:lpstr>
      <vt:lpstr>'6.3.1 ข้อมูลการใช้อาคาร_67'!Print_Area</vt:lpstr>
      <vt:lpstr>'6.3.2) ไฟฟ้าปี 67'!Print_Area</vt:lpstr>
      <vt:lpstr>'6.3.3) เชื้อเพลิง 67'!Print_Area</vt:lpstr>
      <vt:lpstr>'6.3.4) เชื้อเพลิงผลิตไฟฟ้า 67'!Print_Area</vt:lpstr>
      <vt:lpstr>'6.3.5) สัดส่วนไฟฟ้า 67'!Print_Area</vt:lpstr>
      <vt:lpstr>'6.3.6) สัดส่วนเชื้อเพลิง 67'!Print_Area</vt:lpstr>
      <vt:lpstr>'SEC  (โรงพยาบาล) (2)'!Print_Area</vt:lpstr>
      <vt:lpstr>'SEC (ทุกกรณี) (2)'!Print_Area</vt:lpstr>
      <vt:lpstr>'SEC (โรงแรม) (2)'!Print_Area</vt:lpstr>
      <vt:lpstr>'SEC(พื้นที่) 66'!Print_Area</vt:lpstr>
      <vt:lpstr>'SEC(โรงพยาบาล) 66'!Print_Area</vt:lpstr>
      <vt:lpstr>'SEC(โรงแรม) 66'!Print_Area</vt:lpstr>
      <vt:lpstr>'กราฟSEC  (โรงพยาบาล)'!Print_Area</vt:lpstr>
      <vt:lpstr>'กราฟSEC  (โรงแรม)'!Print_Area</vt:lpstr>
      <vt:lpstr>'กราฟSEC (ทุกกรณี)'!Print_Area</vt:lpstr>
      <vt:lpstr>กราฟพลังงาน!Print_Area</vt:lpstr>
      <vt:lpstr>กราฟพลังงานผลิตไฟฟ้า!Print_Area</vt:lpstr>
      <vt:lpstr>กราฟสัดส่วนการใช้พลังงาน!Print_Area</vt:lpstr>
      <vt:lpstr>การเผยแพร่!Print_Area</vt:lpstr>
      <vt:lpstr>ข้อมูลการใช้อาคารรายเดือน_66!Print_Area</vt:lpstr>
      <vt:lpstr>ข้อมูลการใช้อาคารรายเดือน_67!Print_Area</vt:lpstr>
      <vt:lpstr>ขั้นตอน2!Print_Area</vt:lpstr>
      <vt:lpstr>ขั้นตอน8!Print_Area</vt:lpstr>
      <vt:lpstr>'ขั้นตอนที่ 6'!Print_Area</vt:lpstr>
      <vt:lpstr>คำรับรอง!Print_Area</vt:lpstr>
      <vt:lpstr>'เชื้อเพลิง 66'!Print_Area</vt:lpstr>
      <vt:lpstr>'เชื้อเพลิงเพื่อผลิตไฟฟ้า 66'!Print_Area</vt:lpstr>
      <vt:lpstr>ปก!Print_Area</vt:lpstr>
      <vt:lpstr>เปรียบเทียบข้อมูลอาคาร!Print_Area</vt:lpstr>
      <vt:lpstr>'ผลการตรวจสอบ-วิเคราะห์ความร (2'!Print_Area</vt:lpstr>
      <vt:lpstr>'ผลการตรวจสอบ-วิเคราะห์ความร้อน'!Print_Area</vt:lpstr>
      <vt:lpstr>'ผลการตรวจสอบ-วิเคราะห์ไฟฟ้า'!Print_Area</vt:lpstr>
      <vt:lpstr>'ผลการตรวจสอบ-วิเคราะห์ไฟฟ้า (2'!Print_Area</vt:lpstr>
      <vt:lpstr>ผลการติดตามแผนกิจกรรม!Print_Area</vt:lpstr>
      <vt:lpstr>ผลการติดตามแผนฝีกอบรม!Print_Area</vt:lpstr>
      <vt:lpstr>'ผลตรวจประเมิน-1'!Print_Area</vt:lpstr>
      <vt:lpstr>'ผลตรวจประเมิน-3'!Print_Area</vt:lpstr>
      <vt:lpstr>ผลมาตรการปี67!Print_Area</vt:lpstr>
      <vt:lpstr>เพิ่มเติมเผยแพร่ผู้ตรวจประเมินฯ!Print_Area</vt:lpstr>
      <vt:lpstr>เพิ่มเติมเผยแพร่ฝึกอบรม!Print_Area</vt:lpstr>
      <vt:lpstr>'เพิ่มเติมเผยแพร่ฝึกอบรม (2)'!Print_Area</vt:lpstr>
      <vt:lpstr>'ไฟฟ้าปี 66'!Print_Area</vt:lpstr>
      <vt:lpstr>'ภาคผนวก ก.'!Print_Area</vt:lpstr>
      <vt:lpstr>'ภาคผนวก ข'!Print_Area</vt:lpstr>
      <vt:lpstr>'ภาพ+คำนวณผลความร้อน'!Print_Area</vt:lpstr>
      <vt:lpstr>'ภาพ+คำนวณผลความร้อน (2)'!Print_Area</vt:lpstr>
      <vt:lpstr>'ภาพ+คำนวณผลไฟฟ้า1'!Print_Area</vt:lpstr>
      <vt:lpstr>'ภาพ+คำนวณผลไฟฟ้า1 (2)'!Print_Area</vt:lpstr>
      <vt:lpstr>'มาตรการความร้อน1-2'!Print_Area</vt:lpstr>
      <vt:lpstr>'มาตรการความร้อน1-2 (2)'!Print_Area</vt:lpstr>
      <vt:lpstr>'มาตรการไฟฟ้า1-1'!Print_Area</vt:lpstr>
      <vt:lpstr>'มาตรการไฟฟ้า1-1 (2)'!Print_Area</vt:lpstr>
      <vt:lpstr>'มาตรการไฟฟ้า1-2'!Print_Area</vt:lpstr>
      <vt:lpstr>'มาตรการไฟฟ้า1-2 (2)'!Print_Area</vt:lpstr>
      <vt:lpstr>มาตรการและเป้าหมาย!Print_Area</vt:lpstr>
      <vt:lpstr>วิธีการเผยแพร่!Print_Area</vt:lpstr>
      <vt:lpstr>'สัดส่วนเชื้อเพลิง 66'!Print_Area</vt:lpstr>
      <vt:lpstr>'สัดส่วนไฟฟ้า 66'!Print_Area</vt:lpstr>
      <vt:lpstr>สารบัญ!Print_Area</vt:lpstr>
      <vt:lpstr>หม้อแปลงปัจจุบัน!Print_Area</vt:lpstr>
      <vt:lpstr>เอกสารบันทึกวาระการประชุม!Print_Area</vt:lpstr>
      <vt:lpstr>เอกสารเผยแพร่!Print_Area</vt:lpstr>
      <vt:lpstr>เอกสารเผยแพร่นโยบาย!Print_Area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Kabin Jongkhavadee</cp:lastModifiedBy>
  <cp:lastPrinted>2019-01-25T07:18:43Z</cp:lastPrinted>
  <dcterms:created xsi:type="dcterms:W3CDTF">2009-06-04T03:50:32Z</dcterms:created>
  <dcterms:modified xsi:type="dcterms:W3CDTF">2025-01-06T09:31:47Z</dcterms:modified>
</cp:coreProperties>
</file>