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7016" windowHeight="997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34" i="1"/>
  <c r="I56" l="1"/>
  <c r="G59" l="1"/>
  <c r="F59"/>
  <c r="E59"/>
  <c r="C59"/>
  <c r="I59" l="1"/>
  <c r="I6"/>
  <c r="P32" l="1"/>
  <c r="P34" s="1"/>
  <c r="O32"/>
  <c r="O34" s="1"/>
  <c r="N32"/>
  <c r="Q34" l="1"/>
  <c r="L107" l="1"/>
  <c r="I55"/>
  <c r="S42" l="1"/>
  <c r="U42"/>
  <c r="S29"/>
  <c r="I27"/>
  <c r="I26"/>
  <c r="I54" l="1"/>
  <c r="J54"/>
  <c r="J38"/>
  <c r="I38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6" l="1"/>
  <c r="J39"/>
  <c r="I39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I57" l="1"/>
</calcChain>
</file>

<file path=xl/sharedStrings.xml><?xml version="1.0" encoding="utf-8"?>
<sst xmlns="http://schemas.openxmlformats.org/spreadsheetml/2006/main" count="105" uniqueCount="94">
  <si>
    <t>จำนวนหน่วย</t>
  </si>
  <si>
    <t>จำนวนเงิน</t>
  </si>
  <si>
    <t>ตึกที่อยู่ในกำกับของสำนักงานอธิการบดี</t>
  </si>
  <si>
    <t>ตึกสำนักงานอธิการบดี OP</t>
  </si>
  <si>
    <t>ลำดับ</t>
  </si>
  <si>
    <t>คณะ/ส่วนงาน</t>
  </si>
  <si>
    <t>รวม</t>
  </si>
  <si>
    <t>บัณฑิตวิทยาลัย GR</t>
  </si>
  <si>
    <t>ศูนย์สัตว์ทดลองแห่งชาติ AC</t>
  </si>
  <si>
    <t>สถาบันพัฒนาสุขภาพอาเซียน AD</t>
  </si>
  <si>
    <t>สถาบันแห่งชาติเพื่อการพัฒนาเด็กและครอบครัว CF</t>
  </si>
  <si>
    <t>วิทยาลัยศาสนศึกษา CR</t>
  </si>
  <si>
    <t>คณะวิศวกรรมศาสตร์ EG</t>
  </si>
  <si>
    <t>คณะสิ่งแวดล้อมและทรัพยากรศาสตร์ EN</t>
  </si>
  <si>
    <t>ศูนย์การแพทย์กาญจนาภิเษก GJ</t>
  </si>
  <si>
    <t>สถาบันนวัตกรรมการเรียนรู้ IL</t>
  </si>
  <si>
    <t>คณะเทคโนโลยีสารสนเทศและการสื่อสาร IT</t>
  </si>
  <si>
    <t>สถาบันวิจัยเทคโนโลยีวัฒนธรรมเอเซีย LC</t>
  </si>
  <si>
    <t>หอสมุดและคลังความรู้มหาวิทยาลัยมหิดล LI</t>
  </si>
  <si>
    <t>สถาบันชีววิทยาศาสตร์โมเลกุล MB</t>
  </si>
  <si>
    <t>คณะเทคนิคการแพทย์ MT</t>
  </si>
  <si>
    <t>สถาบันโภชนาการ NU</t>
  </si>
  <si>
    <t>ศูนย์การเรียนรู้มหิดล MLC</t>
  </si>
  <si>
    <t xml:space="preserve">ศูนย์บริหารสินทรัพย์(อาคารชุดพักอาศัย) OPAM </t>
  </si>
  <si>
    <t xml:space="preserve">ศูนย์บริหารสินทรัพย์(ลานวัฒนธรรม) </t>
  </si>
  <si>
    <t>กองกิจการนักศึกษา(หอพักนักศึกษา) OPSA</t>
  </si>
  <si>
    <t>คณะกายภาพบำบัด PT</t>
  </si>
  <si>
    <t>คณะพยาบาลศาสตร์ ศิริราช (ศาลายา) NS</t>
  </si>
  <si>
    <t>วิทยาลัยราชสุดา RS</t>
  </si>
  <si>
    <t>วิทยาลัยวิทยาศาสตร์และเทคโนโลยีการกีฬา SP</t>
  </si>
  <si>
    <t>สถาบันวิจัยประชากรและสังคม PR</t>
  </si>
  <si>
    <t>คณะสังคมและมนุษย์ศาสตร์ SH</t>
  </si>
  <si>
    <t>คณะวิทยาศาสตร์ SC</t>
  </si>
  <si>
    <t>คณะสัตวแพทยศาสตร์ VS</t>
  </si>
  <si>
    <t>วิทยาลัยนานาชาติ MUIC</t>
  </si>
  <si>
    <t>วิทยาลัยดุริยางคศิลป์ MS</t>
  </si>
  <si>
    <t>อาคารนวัตกรรมชีวภัณฑ์มหิดล</t>
  </si>
  <si>
    <t>คณะทันตแพทยศาสตร์</t>
  </si>
  <si>
    <t>คณะเวชศาสตร์เขตร้อน มหาวิทยาลัยมหิดล</t>
  </si>
  <si>
    <t>คณะสาธารณสุขศาสตร์ มหาวิทยาลัยมหิดล</t>
  </si>
  <si>
    <t>คณะเภสัชศาสตร์ มหาวิทยาลัยมหิดล</t>
  </si>
  <si>
    <t>คณะวิทยาศาสตร์ (วิทยาเขตพญาไท)</t>
  </si>
  <si>
    <t>วิทยาลัยการจัดการ</t>
  </si>
  <si>
    <t>ฝ่ายวิทยาเขตอำนาจเจริญ</t>
  </si>
  <si>
    <t>ฝ่ายวิทยาเขตกาญจนบุรี</t>
  </si>
  <si>
    <t>คณะพยาบาลศาสตร์ บางกอกน้อย</t>
  </si>
  <si>
    <t>คณะเทคนิคการแพทย์ (ศิริราช)</t>
  </si>
  <si>
    <t>คณะกายภาพบำบัด (ปิ่นเกล้า)</t>
  </si>
  <si>
    <t>คณะเทคโนโลยีสารสนเทศและการสื่อสาร (พญาไท)</t>
  </si>
  <si>
    <t>ฝ่ายวิทยาเขตนครสวรรค์</t>
  </si>
  <si>
    <t>รวมอาคารสิทธาคาร</t>
  </si>
  <si>
    <t>9072  020003579544</t>
  </si>
  <si>
    <t>9073  020003584567</t>
  </si>
  <si>
    <t>9073  020003584658</t>
  </si>
  <si>
    <t>9073  020003585914</t>
  </si>
  <si>
    <t>9073  020003585966</t>
  </si>
  <si>
    <t>9073  020003586060</t>
  </si>
  <si>
    <t>9073  020003586211</t>
  </si>
  <si>
    <t>9805  020003586404</t>
  </si>
  <si>
    <t>0821  020003626596</t>
  </si>
  <si>
    <t>9073  020017321269</t>
  </si>
  <si>
    <t>9073  020017267531</t>
  </si>
  <si>
    <t>อาคารศาลายา</t>
  </si>
  <si>
    <t>บ่อบาดาล</t>
  </si>
  <si>
    <t>ระบบประปา</t>
  </si>
  <si>
    <t>ย่อย สถานีไฟ</t>
  </si>
  <si>
    <t>ประธาน สถานีไฟ</t>
  </si>
  <si>
    <t>เนินดิน ประตู1.</t>
  </si>
  <si>
    <t>ระบบบำบัดน้ำเสียรวม</t>
  </si>
  <si>
    <t>อาคารสิทธาคาร</t>
  </si>
  <si>
    <t>โรงสูบบ่อน้ำเสียเก่า</t>
  </si>
  <si>
    <t>เลขรหัสมิเตอร์</t>
  </si>
  <si>
    <t>สถานที่</t>
  </si>
  <si>
    <t>18. ตึกที่อยู่ในกำกับของสำนักงานอธิการบดี</t>
  </si>
  <si>
    <t>ถนน วงเวียน สวล.</t>
  </si>
  <si>
    <t>ถนน หลังกองกายภาพ</t>
  </si>
  <si>
    <t>OPPE</t>
  </si>
  <si>
    <t>สถาบันสิทธิมนุษยชนและสันติศึกษา(อาคารปัญญาพิพัฒน์)</t>
  </si>
  <si>
    <t>คณะแพทยศาสตร์ โรงพยาบาลรามาธิบดี(ศาลายา) RA</t>
  </si>
  <si>
    <t>คณะศิลปศาสตร์ (อาคารสิริวิทยา) AR</t>
  </si>
  <si>
    <t>kWh</t>
  </si>
  <si>
    <t>ใช้ไฟฟ้าร่วมกลับ คณะแพทยศาสตร์ศิริราชพยาบาล</t>
  </si>
  <si>
    <t>คณะแพทยศาสตร์ศิริราชพยาบาล</t>
  </si>
  <si>
    <t>คณะแพทยศาสตร์ โรงพยาบาลรามาธิบดี</t>
  </si>
  <si>
    <t>9073  020017003191</t>
  </si>
  <si>
    <t xml:space="preserve"> </t>
  </si>
  <si>
    <t>โรงเรียนสาธิตนานาชาติ ม.มหิดล IDS</t>
  </si>
  <si>
    <t>เปิดใช้อาคารใหม่ ตค.58</t>
  </si>
  <si>
    <t>OPAM</t>
  </si>
  <si>
    <t>เม.ย.59</t>
  </si>
  <si>
    <t>พ.ค.59</t>
  </si>
  <si>
    <t>มิ.ย.59</t>
  </si>
  <si>
    <t>ข้อมูลปริมาณไฟฟ้า มหาวิทยาลัยมหิดล ไตรมาสที่ 3   ปีงบประมาณ 2559</t>
  </si>
  <si>
    <t>รวมปริมาณการใช้ไฟฟ้า เดือนเมษายน 2559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</si>
</sst>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6"/>
      <name val="AngsanaUPC"/>
      <family val="1"/>
      <charset val="222"/>
    </font>
    <font>
      <sz val="14"/>
      <name val="Cordia New"/>
      <family val="2"/>
    </font>
    <font>
      <sz val="16"/>
      <color theme="1"/>
      <name val="Angsana New"/>
      <family val="1"/>
    </font>
    <font>
      <b/>
      <sz val="14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3"/>
      <color theme="1"/>
      <name val="Angsana New"/>
      <family val="1"/>
    </font>
    <font>
      <b/>
      <sz val="14"/>
      <color theme="1"/>
      <name val="Angsana New"/>
      <family val="1"/>
    </font>
    <font>
      <sz val="13"/>
      <name val="AngsanaUPC"/>
      <family val="1"/>
      <charset val="222"/>
    </font>
    <font>
      <sz val="20"/>
      <color theme="1"/>
      <name val="Angsana New"/>
      <family val="1"/>
    </font>
    <font>
      <b/>
      <sz val="11"/>
      <color theme="1"/>
      <name val="Calibri"/>
      <family val="2"/>
      <charset val="222"/>
      <scheme val="minor"/>
    </font>
    <font>
      <sz val="16"/>
      <color theme="1"/>
      <name val="Calibri"/>
      <family val="2"/>
      <charset val="222"/>
      <scheme val="minor"/>
    </font>
    <font>
      <b/>
      <sz val="16"/>
      <color theme="1"/>
      <name val="Angsana New"/>
      <family val="1"/>
    </font>
    <font>
      <sz val="11"/>
      <color rgb="FFFF0000"/>
      <name val="Calibri"/>
      <family val="2"/>
      <charset val="222"/>
      <scheme val="minor"/>
    </font>
    <font>
      <b/>
      <i/>
      <sz val="16"/>
      <name val="AngsanaUPC"/>
      <family val="1"/>
      <charset val="222"/>
    </font>
    <font>
      <sz val="10"/>
      <color theme="1"/>
      <name val="Calibri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0">
    <xf numFmtId="0" fontId="0" fillId="0" borderId="0" xfId="0"/>
    <xf numFmtId="43" fontId="5" fillId="0" borderId="0" xfId="1" applyFont="1"/>
    <xf numFmtId="43" fontId="3" fillId="0" borderId="10" xfId="2" applyFont="1" applyFill="1" applyBorder="1"/>
    <xf numFmtId="43" fontId="6" fillId="0" borderId="1" xfId="1" applyFont="1" applyBorder="1"/>
    <xf numFmtId="43" fontId="7" fillId="0" borderId="1" xfId="1" applyFont="1" applyFill="1" applyBorder="1"/>
    <xf numFmtId="43" fontId="6" fillId="0" borderId="1" xfId="1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43" fontId="6" fillId="0" borderId="1" xfId="2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4" xfId="4" applyFont="1" applyFill="1" applyBorder="1" applyAlignment="1">
      <alignment horizontal="left"/>
    </xf>
    <xf numFmtId="43" fontId="8" fillId="0" borderId="2" xfId="2" applyFont="1" applyFill="1" applyBorder="1"/>
    <xf numFmtId="43" fontId="8" fillId="0" borderId="1" xfId="2" applyFont="1" applyFill="1" applyBorder="1"/>
    <xf numFmtId="0" fontId="8" fillId="0" borderId="1" xfId="4" applyFont="1" applyFill="1" applyBorder="1" applyAlignment="1">
      <alignment horizontal="left"/>
    </xf>
    <xf numFmtId="43" fontId="8" fillId="0" borderId="3" xfId="2" applyFont="1" applyFill="1" applyBorder="1"/>
    <xf numFmtId="43" fontId="8" fillId="0" borderId="11" xfId="2" applyFont="1" applyFill="1" applyBorder="1"/>
    <xf numFmtId="0" fontId="8" fillId="0" borderId="1" xfId="3" applyFont="1" applyFill="1" applyBorder="1" applyAlignment="1">
      <alignment horizontal="left"/>
    </xf>
    <xf numFmtId="43" fontId="6" fillId="0" borderId="1" xfId="2" applyFont="1" applyFill="1" applyBorder="1"/>
    <xf numFmtId="0" fontId="8" fillId="0" borderId="1" xfId="3" applyFont="1" applyFill="1" applyBorder="1"/>
    <xf numFmtId="0" fontId="7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5" xfId="0" applyFont="1" applyFill="1" applyBorder="1" applyAlignment="1">
      <alignment horizontal="left" vertical="center"/>
    </xf>
    <xf numFmtId="43" fontId="8" fillId="2" borderId="1" xfId="2" applyFont="1" applyFill="1" applyBorder="1"/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4" xfId="0" applyFont="1" applyFill="1" applyBorder="1" applyAlignment="1"/>
    <xf numFmtId="43" fontId="6" fillId="0" borderId="8" xfId="2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3" fontId="6" fillId="2" borderId="1" xfId="1" applyFont="1" applyFill="1" applyBorder="1"/>
    <xf numFmtId="0" fontId="8" fillId="2" borderId="1" xfId="0" applyFont="1" applyFill="1" applyBorder="1"/>
    <xf numFmtId="43" fontId="7" fillId="3" borderId="1" xfId="0" applyNumberFormat="1" applyFont="1" applyFill="1" applyBorder="1"/>
    <xf numFmtId="43" fontId="7" fillId="3" borderId="1" xfId="1" applyFont="1" applyFill="1" applyBorder="1"/>
    <xf numFmtId="43" fontId="6" fillId="3" borderId="1" xfId="1" applyFont="1" applyFill="1" applyBorder="1"/>
    <xf numFmtId="0" fontId="7" fillId="3" borderId="4" xfId="0" applyFont="1" applyFill="1" applyBorder="1" applyAlignment="1">
      <alignment horizontal="center"/>
    </xf>
    <xf numFmtId="0" fontId="8" fillId="3" borderId="1" xfId="4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43" fontId="12" fillId="3" borderId="1" xfId="0" applyNumberFormat="1" applyFont="1" applyFill="1" applyBorder="1"/>
    <xf numFmtId="43" fontId="0" fillId="0" borderId="0" xfId="1" applyFont="1"/>
    <xf numFmtId="49" fontId="6" fillId="0" borderId="1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vertical="center"/>
    </xf>
    <xf numFmtId="49" fontId="13" fillId="0" borderId="11" xfId="7" applyNumberFormat="1" applyFont="1" applyFill="1" applyBorder="1" applyAlignment="1">
      <alignment horizontal="center"/>
    </xf>
    <xf numFmtId="43" fontId="0" fillId="0" borderId="0" xfId="0" applyNumberFormat="1"/>
    <xf numFmtId="49" fontId="6" fillId="0" borderId="7" xfId="2" applyNumberFormat="1" applyFont="1" applyFill="1" applyBorder="1" applyAlignment="1">
      <alignment horizontal="center" vertical="center"/>
    </xf>
    <xf numFmtId="49" fontId="6" fillId="0" borderId="16" xfId="2" applyNumberFormat="1" applyFont="1" applyFill="1" applyBorder="1" applyAlignment="1">
      <alignment horizontal="center" vertical="center"/>
    </xf>
    <xf numFmtId="43" fontId="7" fillId="0" borderId="0" xfId="0" applyNumberFormat="1" applyFont="1"/>
    <xf numFmtId="0" fontId="0" fillId="3" borderId="1" xfId="0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43" fontId="3" fillId="0" borderId="11" xfId="1" applyFont="1" applyFill="1" applyBorder="1"/>
    <xf numFmtId="43" fontId="7" fillId="0" borderId="0" xfId="1" applyFont="1"/>
    <xf numFmtId="43" fontId="13" fillId="0" borderId="11" xfId="7" applyNumberFormat="1" applyFont="1" applyFill="1" applyBorder="1" applyAlignment="1">
      <alignment horizontal="center"/>
    </xf>
    <xf numFmtId="49" fontId="3" fillId="3" borderId="11" xfId="7" applyNumberFormat="1" applyFont="1" applyFill="1" applyBorder="1" applyAlignment="1">
      <alignment horizontal="center"/>
    </xf>
    <xf numFmtId="49" fontId="6" fillId="0" borderId="7" xfId="2" applyNumberFormat="1" applyFont="1" applyFill="1" applyBorder="1" applyAlignment="1">
      <alignment horizontal="center" vertical="center"/>
    </xf>
    <xf numFmtId="49" fontId="6" fillId="0" borderId="16" xfId="2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3" fontId="3" fillId="0" borderId="11" xfId="2" applyFont="1" applyFill="1" applyBorder="1"/>
    <xf numFmtId="43" fontId="10" fillId="0" borderId="11" xfId="1" applyFont="1" applyFill="1" applyBorder="1"/>
    <xf numFmtId="0" fontId="15" fillId="0" borderId="0" xfId="0" applyFont="1"/>
    <xf numFmtId="43" fontId="12" fillId="0" borderId="0" xfId="0" applyNumberFormat="1" applyFont="1"/>
    <xf numFmtId="0" fontId="0" fillId="0" borderId="0" xfId="0" applyAlignment="1">
      <alignment horizontal="right"/>
    </xf>
    <xf numFmtId="43" fontId="12" fillId="0" borderId="0" xfId="1" applyNumberFormat="1" applyFont="1"/>
    <xf numFmtId="49" fontId="6" fillId="0" borderId="7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43" fontId="8" fillId="4" borderId="19" xfId="2" applyFont="1" applyFill="1" applyBorder="1"/>
    <xf numFmtId="49" fontId="6" fillId="0" borderId="4" xfId="2" applyNumberFormat="1" applyFont="1" applyFill="1" applyBorder="1" applyAlignment="1">
      <alignment horizontal="center" vertical="center"/>
    </xf>
    <xf numFmtId="43" fontId="8" fillId="4" borderId="6" xfId="2" applyFont="1" applyFill="1" applyBorder="1"/>
    <xf numFmtId="43" fontId="10" fillId="0" borderId="3" xfId="1" applyFont="1" applyFill="1" applyBorder="1"/>
    <xf numFmtId="49" fontId="10" fillId="4" borderId="18" xfId="7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left"/>
    </xf>
    <xf numFmtId="49" fontId="10" fillId="4" borderId="11" xfId="7" applyNumberFormat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49" fontId="10" fillId="4" borderId="8" xfId="7" applyNumberFormat="1" applyFont="1" applyFill="1" applyBorder="1" applyAlignment="1">
      <alignment horizontal="center"/>
    </xf>
    <xf numFmtId="0" fontId="9" fillId="4" borderId="16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7" fillId="4" borderId="5" xfId="0" applyFont="1" applyFill="1" applyBorder="1"/>
    <xf numFmtId="0" fontId="8" fillId="0" borderId="20" xfId="0" applyFont="1" applyBorder="1"/>
    <xf numFmtId="43" fontId="5" fillId="0" borderId="1" xfId="0" applyNumberFormat="1" applyFont="1" applyBorder="1"/>
    <xf numFmtId="0" fontId="16" fillId="0" borderId="0" xfId="0" applyFont="1"/>
    <xf numFmtId="43" fontId="5" fillId="0" borderId="0" xfId="0" applyNumberFormat="1" applyFont="1"/>
    <xf numFmtId="43" fontId="17" fillId="3" borderId="1" xfId="0" applyNumberFormat="1" applyFont="1" applyFill="1" applyBorder="1"/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0" fillId="2" borderId="0" xfId="0" applyFont="1" applyFill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43" fontId="8" fillId="2" borderId="4" xfId="2" applyFont="1" applyFill="1" applyBorder="1" applyAlignment="1">
      <alignment horizontal="center"/>
    </xf>
    <xf numFmtId="43" fontId="8" fillId="2" borderId="6" xfId="2" applyFont="1" applyFill="1" applyBorder="1" applyAlignment="1">
      <alignment horizontal="center"/>
    </xf>
    <xf numFmtId="43" fontId="8" fillId="2" borderId="5" xfId="2" applyFont="1" applyFill="1" applyBorder="1" applyAlignment="1">
      <alignment horizontal="center"/>
    </xf>
    <xf numFmtId="49" fontId="6" fillId="0" borderId="7" xfId="2" applyNumberFormat="1" applyFont="1" applyFill="1" applyBorder="1" applyAlignment="1">
      <alignment horizontal="center" vertical="center"/>
    </xf>
    <xf numFmtId="49" fontId="6" fillId="0" borderId="16" xfId="2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8">
    <cellStyle name="Comma" xfId="1" builtinId="3"/>
    <cellStyle name="Comma 2" xfId="2"/>
    <cellStyle name="Normal" xfId="0" builtinId="0"/>
    <cellStyle name="Normal 3" xfId="4"/>
    <cellStyle name="Normal 5" xfId="5"/>
    <cellStyle name="Normal 6" xfId="6"/>
    <cellStyle name="Normal_Sheet1" xfId="3"/>
    <cellStyle name="Normal_Sheet1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workbookViewId="0">
      <pane ySplit="5" topLeftCell="A6" activePane="bottomLeft" state="frozen"/>
      <selection pane="bottomLeft" activeCell="L8" sqref="L8"/>
    </sheetView>
  </sheetViews>
  <sheetFormatPr defaultRowHeight="14.4"/>
  <cols>
    <col min="1" max="1" width="5.33203125" customWidth="1"/>
    <col min="2" max="2" width="37.109375" customWidth="1"/>
    <col min="3" max="3" width="12.6640625" customWidth="1"/>
    <col min="4" max="4" width="13.6640625" hidden="1" customWidth="1"/>
    <col min="5" max="5" width="12.6640625" customWidth="1"/>
    <col min="6" max="6" width="13.6640625" hidden="1" customWidth="1"/>
    <col min="7" max="7" width="12.6640625" customWidth="1"/>
    <col min="8" max="8" width="13.6640625" hidden="1" customWidth="1"/>
    <col min="9" max="9" width="12.6640625" customWidth="1"/>
    <col min="10" max="10" width="15.6640625" hidden="1" customWidth="1"/>
    <col min="11" max="11" width="7.6640625" customWidth="1"/>
    <col min="12" max="13" width="15.44140625" customWidth="1"/>
    <col min="14" max="14" width="12.109375" customWidth="1"/>
    <col min="15" max="15" width="11.6640625" customWidth="1"/>
    <col min="16" max="16" width="12.77734375" customWidth="1"/>
    <col min="17" max="17" width="11.88671875" customWidth="1"/>
    <col min="18" max="18" width="9.88671875" customWidth="1"/>
    <col min="19" max="19" width="12.88671875" hidden="1" customWidth="1"/>
    <col min="20" max="20" width="14.77734375" customWidth="1"/>
    <col min="21" max="21" width="15.21875" customWidth="1"/>
    <col min="22" max="22" width="13.21875" customWidth="1"/>
    <col min="23" max="23" width="0" hidden="1" customWidth="1"/>
    <col min="24" max="24" width="11.33203125" bestFit="1" customWidth="1"/>
  </cols>
  <sheetData>
    <row r="1" spans="1:10" ht="14.25" customHeight="1">
      <c r="A1" s="97" t="s">
        <v>92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4.25" customHeight="1">
      <c r="A2" s="100"/>
      <c r="B2" s="101"/>
      <c r="C2" s="101"/>
      <c r="D2" s="101"/>
      <c r="E2" s="101"/>
      <c r="F2" s="101"/>
      <c r="G2" s="101"/>
      <c r="H2" s="101"/>
      <c r="I2" s="101"/>
      <c r="J2" s="102"/>
    </row>
    <row r="3" spans="1:10" ht="14.25" customHeight="1">
      <c r="A3" s="103"/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0.399999999999999">
      <c r="A4" s="106" t="s">
        <v>4</v>
      </c>
      <c r="B4" s="106" t="s">
        <v>5</v>
      </c>
      <c r="C4" s="45" t="s">
        <v>89</v>
      </c>
      <c r="D4" s="46"/>
      <c r="E4" s="55" t="s">
        <v>90</v>
      </c>
      <c r="F4" s="56"/>
      <c r="G4" s="64" t="s">
        <v>91</v>
      </c>
      <c r="H4" s="65"/>
      <c r="I4" s="95" t="s">
        <v>6</v>
      </c>
      <c r="J4" s="96"/>
    </row>
    <row r="5" spans="1:10" ht="20.399999999999999">
      <c r="A5" s="107"/>
      <c r="B5" s="106"/>
      <c r="C5" s="8" t="s">
        <v>0</v>
      </c>
      <c r="D5" s="8" t="s">
        <v>1</v>
      </c>
      <c r="E5" s="8" t="s">
        <v>0</v>
      </c>
      <c r="F5" s="8" t="s">
        <v>1</v>
      </c>
      <c r="G5" s="8" t="s">
        <v>0</v>
      </c>
      <c r="H5" s="8" t="s">
        <v>1</v>
      </c>
      <c r="I5" s="29" t="s">
        <v>0</v>
      </c>
      <c r="J5" s="29" t="s">
        <v>1</v>
      </c>
    </row>
    <row r="6" spans="1:10" ht="20.399999999999999">
      <c r="A6" s="9">
        <v>1</v>
      </c>
      <c r="B6" s="10" t="s">
        <v>8</v>
      </c>
      <c r="C6" s="66">
        <v>139096</v>
      </c>
      <c r="D6" s="68">
        <v>659884.76</v>
      </c>
      <c r="E6" s="66"/>
      <c r="F6" s="68">
        <v>622986.51</v>
      </c>
      <c r="G6" s="66"/>
      <c r="H6" s="12">
        <v>604213.75</v>
      </c>
      <c r="I6" s="3">
        <f>SUM(C6,E6,G6)</f>
        <v>139096</v>
      </c>
      <c r="J6" s="3">
        <f>SUM(D6,F6,H6)</f>
        <v>1887085.02</v>
      </c>
    </row>
    <row r="7" spans="1:10" ht="20.399999999999999">
      <c r="A7" s="9">
        <v>2</v>
      </c>
      <c r="B7" s="10" t="s">
        <v>9</v>
      </c>
      <c r="C7" s="66">
        <v>25386.28</v>
      </c>
      <c r="D7" s="68">
        <v>659884.76</v>
      </c>
      <c r="E7" s="66"/>
      <c r="F7" s="68">
        <v>622986.51</v>
      </c>
      <c r="G7" s="66"/>
      <c r="H7" s="12">
        <v>133982.9</v>
      </c>
      <c r="I7" s="3">
        <f t="shared" ref="I7:I21" si="0">SUM(C7,E7,G7)</f>
        <v>25386.28</v>
      </c>
      <c r="J7" s="3">
        <f t="shared" ref="J7:J21" si="1">SUM(D7,F7,H7)</f>
        <v>1416854.17</v>
      </c>
    </row>
    <row r="8" spans="1:10" ht="20.399999999999999">
      <c r="A8" s="9">
        <v>3</v>
      </c>
      <c r="B8" s="10" t="s">
        <v>10</v>
      </c>
      <c r="C8" s="66">
        <v>31170</v>
      </c>
      <c r="D8" s="68">
        <v>659884.76</v>
      </c>
      <c r="E8" s="66"/>
      <c r="F8" s="68">
        <v>622986.51</v>
      </c>
      <c r="G8" s="66"/>
      <c r="H8" s="12">
        <v>220707.53</v>
      </c>
      <c r="I8" s="3">
        <f t="shared" si="0"/>
        <v>31170</v>
      </c>
      <c r="J8" s="3">
        <f t="shared" si="1"/>
        <v>1503578.8</v>
      </c>
    </row>
    <row r="9" spans="1:10" ht="20.399999999999999">
      <c r="A9" s="9">
        <v>4</v>
      </c>
      <c r="B9" s="10" t="s">
        <v>11</v>
      </c>
      <c r="C9" s="66">
        <v>30212.11</v>
      </c>
      <c r="D9" s="68">
        <v>659884.76</v>
      </c>
      <c r="E9" s="66"/>
      <c r="F9" s="68">
        <v>622986.51</v>
      </c>
      <c r="G9" s="66"/>
      <c r="H9" s="12">
        <v>140599.48000000001</v>
      </c>
      <c r="I9" s="3">
        <f t="shared" si="0"/>
        <v>30212.11</v>
      </c>
      <c r="J9" s="3">
        <f t="shared" si="1"/>
        <v>1423470.75</v>
      </c>
    </row>
    <row r="10" spans="1:10" ht="20.399999999999999">
      <c r="A10" s="9">
        <v>5</v>
      </c>
      <c r="B10" s="10" t="s">
        <v>12</v>
      </c>
      <c r="C10" s="66">
        <v>244680</v>
      </c>
      <c r="D10" s="68">
        <v>659884.76</v>
      </c>
      <c r="E10" s="66"/>
      <c r="F10" s="68">
        <v>622986.51</v>
      </c>
      <c r="G10" s="66"/>
      <c r="H10" s="12">
        <v>908860.77</v>
      </c>
      <c r="I10" s="3">
        <f t="shared" si="0"/>
        <v>244680</v>
      </c>
      <c r="J10" s="3">
        <f t="shared" si="1"/>
        <v>2191732.04</v>
      </c>
    </row>
    <row r="11" spans="1:10" ht="20.399999999999999">
      <c r="A11" s="9">
        <v>6</v>
      </c>
      <c r="B11" s="10" t="s">
        <v>13</v>
      </c>
      <c r="C11" s="66">
        <v>119856</v>
      </c>
      <c r="D11" s="68">
        <v>659884.76</v>
      </c>
      <c r="E11" s="66"/>
      <c r="F11" s="68">
        <v>622986.51</v>
      </c>
      <c r="G11" s="66"/>
      <c r="H11" s="12">
        <v>408080.64000000001</v>
      </c>
      <c r="I11" s="3">
        <f t="shared" si="0"/>
        <v>119856</v>
      </c>
      <c r="J11" s="3">
        <f t="shared" si="1"/>
        <v>1690951.9100000001</v>
      </c>
    </row>
    <row r="12" spans="1:10" ht="20.399999999999999">
      <c r="A12" s="9">
        <v>7</v>
      </c>
      <c r="B12" s="10" t="s">
        <v>14</v>
      </c>
      <c r="C12" s="66">
        <v>504880</v>
      </c>
      <c r="D12" s="68">
        <v>659884.76</v>
      </c>
      <c r="E12" s="66"/>
      <c r="F12" s="68">
        <v>622986.51</v>
      </c>
      <c r="G12" s="66"/>
      <c r="H12" s="11">
        <v>1998114.34</v>
      </c>
      <c r="I12" s="3">
        <f t="shared" si="0"/>
        <v>504880</v>
      </c>
      <c r="J12" s="3">
        <f t="shared" si="1"/>
        <v>3280985.6100000003</v>
      </c>
    </row>
    <row r="13" spans="1:10" ht="20.399999999999999">
      <c r="A13" s="9">
        <v>8</v>
      </c>
      <c r="B13" s="10" t="s">
        <v>7</v>
      </c>
      <c r="C13" s="66">
        <v>30384</v>
      </c>
      <c r="D13" s="68">
        <v>659884.76</v>
      </c>
      <c r="E13" s="66"/>
      <c r="F13" s="68">
        <v>622986.51</v>
      </c>
      <c r="G13" s="66"/>
      <c r="H13" s="12">
        <v>157950.17000000001</v>
      </c>
      <c r="I13" s="3">
        <f t="shared" si="0"/>
        <v>30384</v>
      </c>
      <c r="J13" s="3">
        <f t="shared" si="1"/>
        <v>1440821.44</v>
      </c>
    </row>
    <row r="14" spans="1:10" ht="20.399999999999999">
      <c r="A14" s="9">
        <v>9</v>
      </c>
      <c r="B14" s="10" t="s">
        <v>15</v>
      </c>
      <c r="C14" s="66">
        <v>11955.2</v>
      </c>
      <c r="D14" s="68">
        <v>659884.76</v>
      </c>
      <c r="E14" s="66"/>
      <c r="F14" s="68">
        <v>622986.51</v>
      </c>
      <c r="G14" s="66"/>
      <c r="H14" s="12">
        <v>54883.7</v>
      </c>
      <c r="I14" s="3">
        <f t="shared" si="0"/>
        <v>11955.2</v>
      </c>
      <c r="J14" s="3">
        <f t="shared" si="1"/>
        <v>1337754.97</v>
      </c>
    </row>
    <row r="15" spans="1:10" ht="20.399999999999999">
      <c r="A15" s="9">
        <v>10</v>
      </c>
      <c r="B15" s="10" t="s">
        <v>16</v>
      </c>
      <c r="C15" s="66">
        <v>94502.399999999994</v>
      </c>
      <c r="D15" s="68">
        <v>659884.76</v>
      </c>
      <c r="E15" s="66"/>
      <c r="F15" s="68">
        <v>622986.51</v>
      </c>
      <c r="G15" s="66"/>
      <c r="H15" s="12">
        <v>463187.57</v>
      </c>
      <c r="I15" s="3">
        <f t="shared" si="0"/>
        <v>94502.399999999994</v>
      </c>
      <c r="J15" s="3">
        <f t="shared" si="1"/>
        <v>1746058.84</v>
      </c>
    </row>
    <row r="16" spans="1:10" ht="20.399999999999999">
      <c r="A16" s="9">
        <v>11</v>
      </c>
      <c r="B16" s="10" t="s">
        <v>17</v>
      </c>
      <c r="C16" s="66">
        <v>59041</v>
      </c>
      <c r="D16" s="68">
        <v>659884.76</v>
      </c>
      <c r="E16" s="66"/>
      <c r="F16" s="68">
        <v>622986.51</v>
      </c>
      <c r="G16" s="66"/>
      <c r="H16" s="11">
        <v>229470.48</v>
      </c>
      <c r="I16" s="3">
        <f t="shared" si="0"/>
        <v>59041</v>
      </c>
      <c r="J16" s="3">
        <f t="shared" si="1"/>
        <v>1512341.75</v>
      </c>
    </row>
    <row r="17" spans="1:24" ht="20.399999999999999">
      <c r="A17" s="9">
        <v>12</v>
      </c>
      <c r="B17" s="10" t="s">
        <v>18</v>
      </c>
      <c r="C17" s="66">
        <v>184697.60000000001</v>
      </c>
      <c r="D17" s="68">
        <v>659884.76</v>
      </c>
      <c r="E17" s="66"/>
      <c r="F17" s="68">
        <v>622986.51</v>
      </c>
      <c r="G17" s="66"/>
      <c r="H17" s="12">
        <v>725926.97</v>
      </c>
      <c r="I17" s="3">
        <f t="shared" si="0"/>
        <v>184697.60000000001</v>
      </c>
      <c r="J17" s="3">
        <f t="shared" si="1"/>
        <v>2008798.24</v>
      </c>
    </row>
    <row r="18" spans="1:24" ht="20.399999999999999">
      <c r="A18" s="9">
        <v>13</v>
      </c>
      <c r="B18" s="10" t="s">
        <v>19</v>
      </c>
      <c r="C18" s="66">
        <v>240408</v>
      </c>
      <c r="D18" s="68">
        <v>659884.76</v>
      </c>
      <c r="E18" s="66"/>
      <c r="F18" s="68">
        <v>622986.51</v>
      </c>
      <c r="G18" s="66"/>
      <c r="H18" s="12">
        <v>970722.34</v>
      </c>
      <c r="I18" s="3">
        <f t="shared" si="0"/>
        <v>240408</v>
      </c>
      <c r="J18" s="3">
        <f t="shared" si="1"/>
        <v>2253593.61</v>
      </c>
    </row>
    <row r="19" spans="1:24" ht="23.4">
      <c r="A19" s="9">
        <v>14</v>
      </c>
      <c r="B19" s="10" t="s">
        <v>35</v>
      </c>
      <c r="C19" s="66">
        <v>155400</v>
      </c>
      <c r="D19" s="68">
        <v>659884.76</v>
      </c>
      <c r="E19" s="66"/>
      <c r="F19" s="68">
        <v>622986.51</v>
      </c>
      <c r="G19" s="66"/>
      <c r="H19" s="11">
        <v>1107910.45</v>
      </c>
      <c r="I19" s="3">
        <f t="shared" si="0"/>
        <v>155400</v>
      </c>
      <c r="J19" s="3">
        <f t="shared" si="1"/>
        <v>2390781.7199999997</v>
      </c>
      <c r="K19" s="1"/>
      <c r="L19" s="1"/>
      <c r="M19" s="1"/>
      <c r="N19" s="1"/>
      <c r="O19" s="1"/>
    </row>
    <row r="20" spans="1:24" ht="20.399999999999999">
      <c r="A20" s="9">
        <v>15</v>
      </c>
      <c r="B20" s="10" t="s">
        <v>20</v>
      </c>
      <c r="C20" s="66">
        <v>93320</v>
      </c>
      <c r="D20" s="68">
        <v>659884.76</v>
      </c>
      <c r="E20" s="66"/>
      <c r="F20" s="68">
        <v>622986.51</v>
      </c>
      <c r="G20" s="66"/>
      <c r="H20" s="12">
        <v>409982.64</v>
      </c>
      <c r="I20" s="3">
        <f t="shared" si="0"/>
        <v>93320</v>
      </c>
      <c r="J20" s="3">
        <f t="shared" si="1"/>
        <v>1692853.9100000001</v>
      </c>
    </row>
    <row r="21" spans="1:24" ht="20.399999999999999">
      <c r="A21" s="9">
        <v>16</v>
      </c>
      <c r="B21" s="10" t="s">
        <v>21</v>
      </c>
      <c r="C21" s="66">
        <v>48100</v>
      </c>
      <c r="D21" s="68">
        <v>659884.76</v>
      </c>
      <c r="E21" s="66"/>
      <c r="F21" s="68">
        <v>622986.51</v>
      </c>
      <c r="G21" s="66"/>
      <c r="H21" s="12">
        <v>236231.96</v>
      </c>
      <c r="I21" s="3">
        <f t="shared" si="0"/>
        <v>48100</v>
      </c>
      <c r="J21" s="3">
        <f t="shared" si="1"/>
        <v>1519103.23</v>
      </c>
      <c r="L21" s="38" t="s">
        <v>71</v>
      </c>
      <c r="M21" s="38" t="s">
        <v>72</v>
      </c>
      <c r="N21" s="67" t="s">
        <v>89</v>
      </c>
      <c r="O21" s="67" t="s">
        <v>90</v>
      </c>
      <c r="P21" s="41" t="s">
        <v>91</v>
      </c>
      <c r="Q21" s="42"/>
    </row>
    <row r="22" spans="1:24" ht="23.4">
      <c r="A22" s="9">
        <v>17</v>
      </c>
      <c r="B22" s="13" t="s">
        <v>3</v>
      </c>
      <c r="C22" s="66">
        <v>65040</v>
      </c>
      <c r="D22" s="68">
        <v>659884.76</v>
      </c>
      <c r="E22" s="66"/>
      <c r="F22" s="68">
        <v>622986.51</v>
      </c>
      <c r="G22" s="66"/>
      <c r="H22" s="14">
        <v>228097.54</v>
      </c>
      <c r="I22" s="3">
        <f>SUM(C22,E22,G22)</f>
        <v>65040</v>
      </c>
      <c r="J22" s="3">
        <f>SUM(D22,F22,H22)</f>
        <v>1510968.81</v>
      </c>
      <c r="L22" s="70" t="s">
        <v>51</v>
      </c>
      <c r="M22" s="71" t="s">
        <v>74</v>
      </c>
      <c r="N22" s="69">
        <v>4555.7299999999996</v>
      </c>
      <c r="O22" s="58"/>
      <c r="P22" s="51"/>
      <c r="Q22" s="47"/>
      <c r="R22" s="42"/>
      <c r="S22" s="42"/>
    </row>
    <row r="23" spans="1:24" ht="23.4">
      <c r="A23" s="36">
        <v>18</v>
      </c>
      <c r="B23" s="37" t="s">
        <v>2</v>
      </c>
      <c r="C23" s="33">
        <v>871050.14</v>
      </c>
      <c r="D23" s="34">
        <v>3790721.65</v>
      </c>
      <c r="E23" s="33"/>
      <c r="F23" s="34">
        <v>2852108.51</v>
      </c>
      <c r="G23" s="34"/>
      <c r="H23" s="34">
        <v>3082376.98</v>
      </c>
      <c r="I23" s="35">
        <f>SUM(C23,E23,G23)</f>
        <v>871050.14</v>
      </c>
      <c r="J23" s="31">
        <f t="shared" ref="J23:J25" si="2">SUM(D23,F23,H23)</f>
        <v>9725207.1400000006</v>
      </c>
      <c r="K23" s="48" t="s">
        <v>50</v>
      </c>
      <c r="L23" s="72" t="s">
        <v>52</v>
      </c>
      <c r="M23" s="73" t="s">
        <v>75</v>
      </c>
      <c r="N23" s="59">
        <v>14337.6</v>
      </c>
      <c r="O23" s="58"/>
      <c r="P23" s="51"/>
      <c r="Q23" s="47"/>
      <c r="V23" s="40"/>
      <c r="W23" s="40">
        <v>48338.43</v>
      </c>
      <c r="X23" s="40"/>
    </row>
    <row r="24" spans="1:24" ht="23.4">
      <c r="A24" s="9">
        <v>19</v>
      </c>
      <c r="B24" s="7" t="s">
        <v>77</v>
      </c>
      <c r="C24" s="66">
        <v>3294</v>
      </c>
      <c r="D24" s="68">
        <v>659884.76</v>
      </c>
      <c r="E24" s="66"/>
      <c r="F24" s="68">
        <v>622986.51</v>
      </c>
      <c r="G24" s="66"/>
      <c r="H24" s="12">
        <v>14853.14</v>
      </c>
      <c r="I24" s="3">
        <f t="shared" ref="I24:I27" si="3">SUM(C24,E24,G24)</f>
        <v>3294</v>
      </c>
      <c r="J24" s="3">
        <f t="shared" si="2"/>
        <v>1297724.4099999999</v>
      </c>
      <c r="K24" t="s">
        <v>76</v>
      </c>
      <c r="L24" s="74" t="s">
        <v>53</v>
      </c>
      <c r="M24" s="73" t="s">
        <v>70</v>
      </c>
      <c r="N24" s="59">
        <v>5077.6000000000004</v>
      </c>
      <c r="O24" s="58"/>
      <c r="P24" s="51"/>
      <c r="Q24" s="47"/>
      <c r="V24" s="40"/>
      <c r="W24" s="40">
        <v>44444.08</v>
      </c>
      <c r="X24" s="40"/>
    </row>
    <row r="25" spans="1:24" ht="23.4">
      <c r="A25" s="9">
        <v>20</v>
      </c>
      <c r="B25" s="10" t="s">
        <v>22</v>
      </c>
      <c r="C25" s="66">
        <v>150520</v>
      </c>
      <c r="D25" s="68">
        <v>659884.76</v>
      </c>
      <c r="E25" s="66"/>
      <c r="F25" s="68">
        <v>622986.51</v>
      </c>
      <c r="G25" s="66"/>
      <c r="H25" s="15">
        <v>702652.24</v>
      </c>
      <c r="I25" s="3">
        <f t="shared" si="3"/>
        <v>150520</v>
      </c>
      <c r="J25" s="3">
        <f t="shared" si="2"/>
        <v>1985523.51</v>
      </c>
      <c r="K25" s="87" t="s">
        <v>88</v>
      </c>
      <c r="L25" s="74" t="s">
        <v>54</v>
      </c>
      <c r="M25" s="73" t="s">
        <v>62</v>
      </c>
      <c r="N25" s="59">
        <v>17116.5</v>
      </c>
      <c r="O25" s="58"/>
      <c r="P25" s="51"/>
      <c r="Q25" s="47"/>
      <c r="V25" s="40"/>
      <c r="W25" s="40">
        <v>36474.43</v>
      </c>
      <c r="X25" s="40"/>
    </row>
    <row r="26" spans="1:24" ht="23.4">
      <c r="A26" s="9">
        <v>21</v>
      </c>
      <c r="B26" s="16" t="s">
        <v>23</v>
      </c>
      <c r="C26" s="66">
        <v>193920</v>
      </c>
      <c r="D26" s="68">
        <v>659884.76</v>
      </c>
      <c r="E26" s="66"/>
      <c r="F26" s="68">
        <v>622986.51</v>
      </c>
      <c r="G26" s="66"/>
      <c r="H26" s="12">
        <v>654269.36</v>
      </c>
      <c r="I26" s="3">
        <f t="shared" si="3"/>
        <v>193920</v>
      </c>
      <c r="J26" s="17">
        <v>1777560.5699999998</v>
      </c>
      <c r="K26" s="52"/>
      <c r="L26" s="74" t="s">
        <v>55</v>
      </c>
      <c r="M26" s="73" t="s">
        <v>63</v>
      </c>
      <c r="N26" s="59">
        <v>1189.5</v>
      </c>
      <c r="O26" s="58"/>
      <c r="P26" s="51"/>
      <c r="Q26" s="47"/>
      <c r="V26" s="40"/>
      <c r="W26" s="40">
        <v>56123.15</v>
      </c>
      <c r="X26" s="40"/>
    </row>
    <row r="27" spans="1:24" ht="23.4">
      <c r="A27" s="9">
        <v>22</v>
      </c>
      <c r="B27" s="16" t="s">
        <v>24</v>
      </c>
      <c r="C27" s="66">
        <v>1132</v>
      </c>
      <c r="D27" s="68">
        <v>659884.76</v>
      </c>
      <c r="E27" s="66"/>
      <c r="F27" s="68">
        <v>622986.51</v>
      </c>
      <c r="G27" s="66"/>
      <c r="H27" s="4">
        <v>20615.59</v>
      </c>
      <c r="I27" s="3">
        <f t="shared" si="3"/>
        <v>1132</v>
      </c>
      <c r="J27" s="3">
        <v>61053.770000000004</v>
      </c>
      <c r="K27" s="53"/>
      <c r="L27" s="74" t="s">
        <v>56</v>
      </c>
      <c r="M27" s="73" t="s">
        <v>64</v>
      </c>
      <c r="N27" s="59">
        <v>9336</v>
      </c>
      <c r="O27" s="58"/>
      <c r="P27" s="51"/>
      <c r="Q27" s="47"/>
      <c r="V27" s="40"/>
      <c r="W27" s="40">
        <v>6068.48</v>
      </c>
      <c r="X27" s="40"/>
    </row>
    <row r="28" spans="1:24" ht="23.4">
      <c r="A28" s="9">
        <v>23</v>
      </c>
      <c r="B28" s="18" t="s">
        <v>25</v>
      </c>
      <c r="C28" s="66">
        <v>144592.76</v>
      </c>
      <c r="D28" s="68">
        <v>659884.76</v>
      </c>
      <c r="E28" s="66"/>
      <c r="F28" s="68">
        <v>622986.51</v>
      </c>
      <c r="G28" s="66"/>
      <c r="H28" s="12">
        <v>720524.53</v>
      </c>
      <c r="I28" s="3">
        <f t="shared" ref="I28:I38" si="4">SUM(C28,E28,G28)</f>
        <v>144592.76</v>
      </c>
      <c r="J28" s="3">
        <f t="shared" ref="J28:J38" si="5">SUM(D28,F28,H28)</f>
        <v>2003395.8</v>
      </c>
      <c r="K28" s="43"/>
      <c r="L28" s="74" t="s">
        <v>57</v>
      </c>
      <c r="M28" s="73" t="s">
        <v>65</v>
      </c>
      <c r="N28" s="59">
        <v>17253.12</v>
      </c>
      <c r="O28" s="58"/>
      <c r="P28" s="51"/>
      <c r="Q28" s="47"/>
      <c r="V28" s="40"/>
      <c r="W28" s="40">
        <v>36703.21</v>
      </c>
      <c r="X28" s="40"/>
    </row>
    <row r="29" spans="1:24" ht="23.4">
      <c r="A29" s="9">
        <v>24</v>
      </c>
      <c r="B29" s="10" t="s">
        <v>30</v>
      </c>
      <c r="C29" s="66">
        <v>44620</v>
      </c>
      <c r="D29" s="68">
        <v>659884.76</v>
      </c>
      <c r="E29" s="66"/>
      <c r="F29" s="68">
        <v>622986.51</v>
      </c>
      <c r="G29" s="66"/>
      <c r="H29" s="12">
        <v>207561.09</v>
      </c>
      <c r="I29" s="3">
        <f t="shared" si="4"/>
        <v>44620</v>
      </c>
      <c r="J29" s="3">
        <f t="shared" si="5"/>
        <v>1490432.36</v>
      </c>
      <c r="L29" s="75" t="s">
        <v>58</v>
      </c>
      <c r="M29" s="73" t="s">
        <v>66</v>
      </c>
      <c r="N29" s="59">
        <v>719796.09</v>
      </c>
      <c r="O29" s="58"/>
      <c r="P29" s="51"/>
      <c r="Q29" s="47"/>
      <c r="R29" s="44"/>
      <c r="S29" s="44">
        <f t="shared" ref="S29" si="6">SUM(S27:S28)</f>
        <v>0</v>
      </c>
      <c r="V29" s="40"/>
      <c r="W29" s="40">
        <v>19094.45</v>
      </c>
      <c r="X29" s="40"/>
    </row>
    <row r="30" spans="1:24" ht="23.4">
      <c r="A30" s="9">
        <v>25</v>
      </c>
      <c r="B30" s="10" t="s">
        <v>26</v>
      </c>
      <c r="C30" s="66">
        <v>65190</v>
      </c>
      <c r="D30" s="68">
        <v>659884.76</v>
      </c>
      <c r="E30" s="66"/>
      <c r="F30" s="68">
        <v>622986.51</v>
      </c>
      <c r="G30" s="66"/>
      <c r="H30" s="12">
        <v>268133.14</v>
      </c>
      <c r="I30" s="3">
        <f t="shared" si="4"/>
        <v>65190</v>
      </c>
      <c r="J30" s="3">
        <f t="shared" si="5"/>
        <v>1551004.4100000001</v>
      </c>
      <c r="K30" s="2"/>
      <c r="L30" s="76" t="s">
        <v>59</v>
      </c>
      <c r="M30" s="73" t="s">
        <v>67</v>
      </c>
      <c r="N30" s="59">
        <v>1404</v>
      </c>
      <c r="O30" s="58"/>
      <c r="P30" s="51"/>
      <c r="Q30" s="47"/>
      <c r="V30" s="40"/>
      <c r="W30" s="40">
        <v>2038518.12</v>
      </c>
      <c r="X30" s="40"/>
    </row>
    <row r="31" spans="1:24" ht="23.4">
      <c r="A31" s="9">
        <v>26</v>
      </c>
      <c r="B31" s="10" t="s">
        <v>78</v>
      </c>
      <c r="C31" s="66">
        <v>50520</v>
      </c>
      <c r="D31" s="68">
        <v>659884.76</v>
      </c>
      <c r="E31" s="66"/>
      <c r="F31" s="68">
        <v>622986.51</v>
      </c>
      <c r="G31" s="66"/>
      <c r="H31" s="12">
        <v>226132.52000000002</v>
      </c>
      <c r="I31" s="3">
        <f t="shared" si="4"/>
        <v>50520</v>
      </c>
      <c r="J31" s="3">
        <f t="shared" si="5"/>
        <v>1509003.79</v>
      </c>
      <c r="L31" s="77" t="s">
        <v>60</v>
      </c>
      <c r="M31" s="78" t="s">
        <v>68</v>
      </c>
      <c r="N31" s="59">
        <v>24824</v>
      </c>
      <c r="O31" s="58"/>
      <c r="P31" s="51"/>
      <c r="Q31" s="47"/>
      <c r="V31" s="40"/>
      <c r="W31" s="40">
        <v>6865.06</v>
      </c>
      <c r="X31" s="40"/>
    </row>
    <row r="32" spans="1:24" ht="23.4">
      <c r="A32" s="9">
        <v>27</v>
      </c>
      <c r="B32" s="10" t="s">
        <v>27</v>
      </c>
      <c r="C32" s="66">
        <v>109200</v>
      </c>
      <c r="D32" s="68">
        <v>659884.76</v>
      </c>
      <c r="E32" s="66"/>
      <c r="F32" s="68">
        <v>622986.51</v>
      </c>
      <c r="G32" s="66"/>
      <c r="H32" s="12">
        <v>747793.25</v>
      </c>
      <c r="I32" s="3">
        <f t="shared" si="4"/>
        <v>109200</v>
      </c>
      <c r="J32" s="3">
        <f t="shared" si="5"/>
        <v>2030664.52</v>
      </c>
      <c r="L32" s="108" t="s">
        <v>6</v>
      </c>
      <c r="M32" s="109"/>
      <c r="N32" s="82">
        <f>SUM(N22:N31)</f>
        <v>814890.14</v>
      </c>
      <c r="O32" s="82">
        <f t="shared" ref="O32:P32" si="7">SUM(O22:O31)</f>
        <v>0</v>
      </c>
      <c r="P32" s="82">
        <f t="shared" si="7"/>
        <v>0</v>
      </c>
      <c r="Q32" s="83"/>
    </row>
    <row r="33" spans="1:22" ht="23.4">
      <c r="A33" s="9">
        <v>28</v>
      </c>
      <c r="B33" s="10" t="s">
        <v>28</v>
      </c>
      <c r="C33" s="66">
        <v>56580</v>
      </c>
      <c r="D33" s="68">
        <v>659884.76</v>
      </c>
      <c r="E33" s="66"/>
      <c r="F33" s="68">
        <v>622986.51</v>
      </c>
      <c r="G33" s="66"/>
      <c r="H33" s="12">
        <v>261168.99</v>
      </c>
      <c r="I33" s="3">
        <f t="shared" si="4"/>
        <v>56580</v>
      </c>
      <c r="J33" s="3">
        <f t="shared" si="5"/>
        <v>1544040.26</v>
      </c>
      <c r="L33" s="79" t="s">
        <v>61</v>
      </c>
      <c r="M33" s="80" t="s">
        <v>69</v>
      </c>
      <c r="N33" s="51">
        <v>56160</v>
      </c>
      <c r="O33" s="58"/>
      <c r="P33" s="51"/>
      <c r="Q33" s="84"/>
    </row>
    <row r="34" spans="1:22" ht="23.4">
      <c r="A34" s="9">
        <v>29</v>
      </c>
      <c r="B34" s="10" t="s">
        <v>32</v>
      </c>
      <c r="C34" s="66">
        <v>189996.79999999999</v>
      </c>
      <c r="D34" s="68">
        <v>659884.76</v>
      </c>
      <c r="E34" s="66"/>
      <c r="F34" s="68">
        <v>622986.51</v>
      </c>
      <c r="G34" s="66"/>
      <c r="H34" s="12">
        <v>1123925.6599999999</v>
      </c>
      <c r="I34" s="3">
        <f t="shared" si="4"/>
        <v>189996.79999999999</v>
      </c>
      <c r="J34" s="3">
        <f t="shared" si="5"/>
        <v>2406796.9299999997</v>
      </c>
      <c r="L34" s="89" t="s">
        <v>73</v>
      </c>
      <c r="M34" s="91"/>
      <c r="N34" s="85">
        <f>N32+N33</f>
        <v>871050.14</v>
      </c>
      <c r="O34" s="85">
        <f t="shared" ref="O34:P34" si="8">O32+O33</f>
        <v>0</v>
      </c>
      <c r="P34" s="85">
        <f t="shared" si="8"/>
        <v>0</v>
      </c>
      <c r="Q34" s="85">
        <f>N34+O34+P34</f>
        <v>871050.14</v>
      </c>
    </row>
    <row r="35" spans="1:22" ht="20.399999999999999">
      <c r="A35" s="9">
        <v>30</v>
      </c>
      <c r="B35" s="10" t="s">
        <v>31</v>
      </c>
      <c r="C35" s="66">
        <v>66760.09</v>
      </c>
      <c r="D35" s="68">
        <v>659884.76</v>
      </c>
      <c r="E35" s="66"/>
      <c r="F35" s="68">
        <v>622986.51</v>
      </c>
      <c r="G35" s="66"/>
      <c r="H35" s="12">
        <v>188434.3</v>
      </c>
      <c r="I35" s="3">
        <f t="shared" si="4"/>
        <v>66760.09</v>
      </c>
      <c r="J35" s="3">
        <f t="shared" si="5"/>
        <v>1471305.57</v>
      </c>
    </row>
    <row r="36" spans="1:22" ht="20.399999999999999">
      <c r="A36" s="9">
        <v>31</v>
      </c>
      <c r="B36" s="10" t="s">
        <v>29</v>
      </c>
      <c r="C36" s="66">
        <v>83553.89</v>
      </c>
      <c r="D36" s="68">
        <v>659884.76</v>
      </c>
      <c r="E36" s="66"/>
      <c r="F36" s="68">
        <v>622986.51</v>
      </c>
      <c r="G36" s="66"/>
      <c r="H36" s="12">
        <v>359477.22</v>
      </c>
      <c r="I36" s="3">
        <f t="shared" si="4"/>
        <v>83553.89</v>
      </c>
      <c r="J36" s="3">
        <f t="shared" si="5"/>
        <v>1642348.49</v>
      </c>
    </row>
    <row r="37" spans="1:22" ht="20.399999999999999">
      <c r="A37" s="19">
        <v>32</v>
      </c>
      <c r="B37" s="10" t="s">
        <v>33</v>
      </c>
      <c r="C37" s="66">
        <v>179370</v>
      </c>
      <c r="D37" s="68">
        <v>659884.76</v>
      </c>
      <c r="E37" s="66"/>
      <c r="F37" s="68">
        <v>622986.51</v>
      </c>
      <c r="G37" s="66"/>
      <c r="H37" s="12">
        <v>906037.92</v>
      </c>
      <c r="I37" s="3">
        <f t="shared" si="4"/>
        <v>179370</v>
      </c>
      <c r="J37" s="3">
        <f t="shared" si="5"/>
        <v>2188909.19</v>
      </c>
    </row>
    <row r="38" spans="1:22" ht="20.399999999999999">
      <c r="A38" s="20">
        <v>33</v>
      </c>
      <c r="B38" s="16" t="s">
        <v>34</v>
      </c>
      <c r="C38" s="66">
        <v>237043.6</v>
      </c>
      <c r="D38" s="68">
        <v>659884.76</v>
      </c>
      <c r="E38" s="66"/>
      <c r="F38" s="68">
        <v>622986.51</v>
      </c>
      <c r="G38" s="66"/>
      <c r="H38" s="12">
        <v>1207127.1200000001</v>
      </c>
      <c r="I38" s="17">
        <f t="shared" si="4"/>
        <v>237043.6</v>
      </c>
      <c r="J38" s="17">
        <f t="shared" si="5"/>
        <v>2489998.39</v>
      </c>
    </row>
    <row r="39" spans="1:22" ht="23.4">
      <c r="A39" s="57">
        <v>34</v>
      </c>
      <c r="B39" s="28" t="s">
        <v>36</v>
      </c>
      <c r="C39" s="66">
        <v>62760</v>
      </c>
      <c r="D39" s="68">
        <v>659884.76</v>
      </c>
      <c r="E39" s="66"/>
      <c r="F39" s="68">
        <v>622986.51</v>
      </c>
      <c r="G39" s="66"/>
      <c r="H39" s="12">
        <v>197042.82</v>
      </c>
      <c r="I39" s="5">
        <f t="shared" ref="I39:I53" si="9">SUM(C39,E39,G39)</f>
        <v>62760</v>
      </c>
      <c r="J39" s="5">
        <f t="shared" ref="J39:J53" si="10">SUM(D39,F39,H39)</f>
        <v>1479914.09</v>
      </c>
      <c r="K39" s="54" t="s">
        <v>84</v>
      </c>
    </row>
    <row r="40" spans="1:22" ht="20.399999999999999">
      <c r="A40" s="21">
        <v>35</v>
      </c>
      <c r="B40" s="6" t="s">
        <v>37</v>
      </c>
      <c r="C40" s="66">
        <v>829000</v>
      </c>
      <c r="D40" s="68">
        <v>659884.76</v>
      </c>
      <c r="E40" s="66"/>
      <c r="F40" s="68">
        <v>622986.51</v>
      </c>
      <c r="G40" s="66"/>
      <c r="H40" s="12"/>
      <c r="I40" s="5">
        <f t="shared" si="9"/>
        <v>829000</v>
      </c>
      <c r="J40" s="5">
        <f t="shared" si="10"/>
        <v>1282871.27</v>
      </c>
    </row>
    <row r="41" spans="1:22" ht="24" customHeight="1">
      <c r="A41" s="21">
        <v>36</v>
      </c>
      <c r="B41" s="6" t="s">
        <v>83</v>
      </c>
      <c r="C41" s="66">
        <v>4978660</v>
      </c>
      <c r="D41" s="68">
        <v>659884.76</v>
      </c>
      <c r="E41" s="66"/>
      <c r="F41" s="68">
        <v>622986.51</v>
      </c>
      <c r="G41" s="66"/>
      <c r="H41" s="12"/>
      <c r="I41" s="3">
        <f t="shared" si="9"/>
        <v>4978660</v>
      </c>
      <c r="J41" s="3">
        <f t="shared" si="10"/>
        <v>1282871.27</v>
      </c>
    </row>
    <row r="42" spans="1:22" ht="23.25" customHeight="1">
      <c r="A42" s="21">
        <v>37</v>
      </c>
      <c r="B42" s="6" t="s">
        <v>82</v>
      </c>
      <c r="C42" s="66">
        <v>11404065</v>
      </c>
      <c r="D42" s="68">
        <v>659884.76</v>
      </c>
      <c r="E42" s="66"/>
      <c r="F42" s="68">
        <v>622986.51</v>
      </c>
      <c r="G42" s="66"/>
      <c r="H42" s="12"/>
      <c r="I42" s="3">
        <f t="shared" si="9"/>
        <v>11404065</v>
      </c>
      <c r="J42" s="3">
        <f t="shared" si="10"/>
        <v>1282871.27</v>
      </c>
      <c r="R42" s="44"/>
      <c r="S42" s="44">
        <f t="shared" ref="S42:U42" si="11">SUM(S37:S41)</f>
        <v>0</v>
      </c>
      <c r="T42" s="44"/>
      <c r="U42" s="44">
        <f t="shared" si="11"/>
        <v>0</v>
      </c>
      <c r="V42" s="44"/>
    </row>
    <row r="43" spans="1:22" ht="23.25" customHeight="1">
      <c r="A43" s="21">
        <v>38</v>
      </c>
      <c r="B43" s="6" t="s">
        <v>38</v>
      </c>
      <c r="C43" s="66">
        <v>877983</v>
      </c>
      <c r="D43" s="68">
        <v>659884.76</v>
      </c>
      <c r="E43" s="66"/>
      <c r="F43" s="68">
        <v>622986.51</v>
      </c>
      <c r="G43" s="66"/>
      <c r="H43" s="12"/>
      <c r="I43" s="3">
        <f t="shared" si="9"/>
        <v>877983</v>
      </c>
      <c r="J43" s="3">
        <f t="shared" si="10"/>
        <v>1282871.27</v>
      </c>
    </row>
    <row r="44" spans="1:22" ht="20.399999999999999">
      <c r="A44" s="21">
        <v>39</v>
      </c>
      <c r="B44" s="6" t="s">
        <v>39</v>
      </c>
      <c r="C44" s="66">
        <v>317845</v>
      </c>
      <c r="D44" s="68">
        <v>659884.76</v>
      </c>
      <c r="E44" s="66"/>
      <c r="F44" s="68">
        <v>622986.51</v>
      </c>
      <c r="G44" s="66"/>
      <c r="H44" s="12"/>
      <c r="I44" s="3">
        <f t="shared" si="9"/>
        <v>317845</v>
      </c>
      <c r="J44" s="3">
        <f t="shared" si="10"/>
        <v>1282871.27</v>
      </c>
    </row>
    <row r="45" spans="1:22" ht="20.399999999999999">
      <c r="A45" s="22">
        <v>40</v>
      </c>
      <c r="B45" s="6" t="s">
        <v>40</v>
      </c>
      <c r="C45" s="66">
        <v>219879</v>
      </c>
      <c r="D45" s="68">
        <v>659884.76</v>
      </c>
      <c r="E45" s="66"/>
      <c r="F45" s="68">
        <v>622986.51</v>
      </c>
      <c r="G45" s="66"/>
      <c r="H45" s="12"/>
      <c r="I45" s="3">
        <f t="shared" si="9"/>
        <v>219879</v>
      </c>
      <c r="J45" s="3">
        <f t="shared" si="10"/>
        <v>1282871.27</v>
      </c>
    </row>
    <row r="46" spans="1:22" ht="20.399999999999999">
      <c r="A46" s="21">
        <v>41</v>
      </c>
      <c r="B46" s="6" t="s">
        <v>41</v>
      </c>
      <c r="C46" s="66">
        <v>1027000</v>
      </c>
      <c r="D46" s="68">
        <v>659884.76</v>
      </c>
      <c r="E46" s="66"/>
      <c r="F46" s="68">
        <v>622986.51</v>
      </c>
      <c r="G46" s="66"/>
      <c r="H46" s="12"/>
      <c r="I46" s="3">
        <f t="shared" si="9"/>
        <v>1027000</v>
      </c>
      <c r="J46" s="3">
        <f t="shared" si="10"/>
        <v>1282871.27</v>
      </c>
    </row>
    <row r="47" spans="1:22" ht="20.399999999999999">
      <c r="A47" s="21">
        <v>42</v>
      </c>
      <c r="B47" s="6" t="s">
        <v>42</v>
      </c>
      <c r="C47" s="66">
        <v>174851</v>
      </c>
      <c r="D47" s="68">
        <v>659884.76</v>
      </c>
      <c r="E47" s="66"/>
      <c r="F47" s="68">
        <v>622986.51</v>
      </c>
      <c r="G47" s="66"/>
      <c r="H47" s="12"/>
      <c r="I47" s="3">
        <f t="shared" si="9"/>
        <v>174851</v>
      </c>
      <c r="J47" s="3">
        <f t="shared" si="10"/>
        <v>1282871.27</v>
      </c>
      <c r="K47" s="86"/>
    </row>
    <row r="48" spans="1:22" ht="20.399999999999999">
      <c r="A48" s="21">
        <v>43</v>
      </c>
      <c r="B48" s="6" t="s">
        <v>43</v>
      </c>
      <c r="C48" s="66">
        <v>41236</v>
      </c>
      <c r="D48" s="68">
        <v>659884.76</v>
      </c>
      <c r="E48" s="66"/>
      <c r="F48" s="68">
        <v>622986.51</v>
      </c>
      <c r="G48" s="66"/>
      <c r="H48" s="12"/>
      <c r="I48" s="3">
        <f t="shared" si="9"/>
        <v>41236</v>
      </c>
      <c r="J48" s="3">
        <f t="shared" si="10"/>
        <v>1282871.27</v>
      </c>
    </row>
    <row r="49" spans="1:11" ht="20.399999999999999">
      <c r="A49" s="21">
        <v>44</v>
      </c>
      <c r="B49" s="6" t="s">
        <v>44</v>
      </c>
      <c r="C49" s="66">
        <v>197501.29</v>
      </c>
      <c r="D49" s="68">
        <v>659884.76</v>
      </c>
      <c r="E49" s="66"/>
      <c r="F49" s="68">
        <v>622986.51</v>
      </c>
      <c r="G49" s="66"/>
      <c r="H49" s="12"/>
      <c r="I49" s="3">
        <f t="shared" si="9"/>
        <v>197501.29</v>
      </c>
      <c r="J49" s="3">
        <f t="shared" si="10"/>
        <v>1282871.27</v>
      </c>
    </row>
    <row r="50" spans="1:11" ht="20.399999999999999">
      <c r="A50" s="20">
        <v>45</v>
      </c>
      <c r="B50" s="6" t="s">
        <v>49</v>
      </c>
      <c r="C50" s="66">
        <v>8397.01</v>
      </c>
      <c r="D50" s="68">
        <v>659884.76</v>
      </c>
      <c r="E50" s="66"/>
      <c r="F50" s="68">
        <v>622986.51</v>
      </c>
      <c r="G50" s="66"/>
      <c r="H50" s="12"/>
      <c r="I50" s="5">
        <f t="shared" si="9"/>
        <v>8397.01</v>
      </c>
      <c r="J50" s="3">
        <f t="shared" si="10"/>
        <v>1282871.27</v>
      </c>
    </row>
    <row r="51" spans="1:11" ht="20.399999999999999">
      <c r="A51" s="21">
        <v>46</v>
      </c>
      <c r="B51" s="6" t="s">
        <v>45</v>
      </c>
      <c r="C51" s="66">
        <v>100000</v>
      </c>
      <c r="D51" s="68">
        <v>659884.76</v>
      </c>
      <c r="E51" s="66"/>
      <c r="F51" s="68">
        <v>622986.51</v>
      </c>
      <c r="G51" s="66"/>
      <c r="H51" s="12"/>
      <c r="I51" s="3">
        <f t="shared" si="9"/>
        <v>100000</v>
      </c>
      <c r="J51" s="3">
        <f t="shared" si="10"/>
        <v>1282871.27</v>
      </c>
    </row>
    <row r="52" spans="1:11" ht="20.399999999999999">
      <c r="A52" s="30">
        <v>47</v>
      </c>
      <c r="B52" s="32" t="s">
        <v>46</v>
      </c>
      <c r="C52" s="92" t="s">
        <v>81</v>
      </c>
      <c r="D52" s="93"/>
      <c r="E52" s="93"/>
      <c r="F52" s="93"/>
      <c r="G52" s="94"/>
      <c r="H52" s="24"/>
      <c r="I52" s="31">
        <f t="shared" si="9"/>
        <v>0</v>
      </c>
      <c r="J52" s="3">
        <f t="shared" si="10"/>
        <v>0</v>
      </c>
    </row>
    <row r="53" spans="1:11" ht="20.399999999999999">
      <c r="A53" s="21">
        <v>48</v>
      </c>
      <c r="B53" s="7" t="s">
        <v>47</v>
      </c>
      <c r="C53" s="66">
        <v>69000</v>
      </c>
      <c r="D53" s="68">
        <v>659884.76</v>
      </c>
      <c r="E53" s="66"/>
      <c r="F53" s="68">
        <v>622986.51</v>
      </c>
      <c r="G53" s="66"/>
      <c r="H53" s="12"/>
      <c r="I53" s="3">
        <f t="shared" si="9"/>
        <v>69000</v>
      </c>
      <c r="J53" s="3">
        <f t="shared" si="10"/>
        <v>1282871.27</v>
      </c>
    </row>
    <row r="54" spans="1:11" ht="23.25" customHeight="1">
      <c r="A54" s="21">
        <v>49</v>
      </c>
      <c r="B54" s="10" t="s">
        <v>48</v>
      </c>
      <c r="C54" s="66">
        <v>53000</v>
      </c>
      <c r="D54" s="68">
        <v>659884.76</v>
      </c>
      <c r="E54" s="66"/>
      <c r="F54" s="68">
        <v>622986.51</v>
      </c>
      <c r="G54" s="66"/>
      <c r="H54" s="12"/>
      <c r="I54" s="3">
        <f t="shared" ref="I54" si="12">SUM(C54,E54,G54)</f>
        <v>53000</v>
      </c>
      <c r="J54" s="3">
        <f t="shared" ref="J54" si="13">SUM(D54,F54,H54)</f>
        <v>1282871.27</v>
      </c>
    </row>
    <row r="55" spans="1:11" ht="18.75" customHeight="1">
      <c r="A55" s="21">
        <v>50</v>
      </c>
      <c r="B55" s="10" t="s">
        <v>79</v>
      </c>
      <c r="C55" s="66">
        <v>89160</v>
      </c>
      <c r="D55" s="68">
        <v>659884.76</v>
      </c>
      <c r="E55" s="66"/>
      <c r="F55" s="68">
        <v>622986.51</v>
      </c>
      <c r="G55" s="66"/>
      <c r="H55" s="12"/>
      <c r="I55" s="3">
        <f t="shared" ref="I55:I56" si="14">SUM(C55,E55,G55)</f>
        <v>89160</v>
      </c>
      <c r="J55" s="23"/>
      <c r="K55" s="50"/>
    </row>
    <row r="56" spans="1:11" ht="20.399999999999999">
      <c r="A56" s="21">
        <v>51</v>
      </c>
      <c r="B56" s="81" t="s">
        <v>86</v>
      </c>
      <c r="C56" s="66">
        <v>8340</v>
      </c>
      <c r="D56" s="68">
        <v>659884.76</v>
      </c>
      <c r="E56" s="66"/>
      <c r="F56" s="68">
        <v>622986.51</v>
      </c>
      <c r="G56" s="66"/>
      <c r="H56" s="12"/>
      <c r="I56" s="3">
        <f t="shared" si="14"/>
        <v>8340</v>
      </c>
      <c r="K56" s="88" t="s">
        <v>87</v>
      </c>
    </row>
    <row r="57" spans="1:11" ht="20.399999999999999">
      <c r="A57" s="89" t="s">
        <v>93</v>
      </c>
      <c r="B57" s="90"/>
      <c r="C57" s="90"/>
      <c r="D57" s="90"/>
      <c r="E57" s="90"/>
      <c r="F57" s="90"/>
      <c r="G57" s="91"/>
      <c r="H57" s="49"/>
      <c r="I57" s="39">
        <f>SUM(I6:I56)</f>
        <v>24984149.169999998</v>
      </c>
      <c r="K57" t="s">
        <v>80</v>
      </c>
    </row>
    <row r="58" spans="1:11">
      <c r="A58" t="s">
        <v>85</v>
      </c>
    </row>
    <row r="59" spans="1:11" ht="20.399999999999999">
      <c r="B59" s="62" t="s">
        <v>6</v>
      </c>
      <c r="C59" s="61">
        <f>SUM(C6:C56)</f>
        <v>24984149.169999998</v>
      </c>
      <c r="D59" s="60"/>
      <c r="E59" s="61">
        <f t="shared" ref="E59:G59" si="15">SUM(E6:E56)</f>
        <v>0</v>
      </c>
      <c r="F59" s="61">
        <f t="shared" si="15"/>
        <v>33378447.500000041</v>
      </c>
      <c r="G59" s="61">
        <f t="shared" si="15"/>
        <v>0</v>
      </c>
      <c r="I59" s="63">
        <f>SUM(C59+E59+G59)</f>
        <v>24984149.169999998</v>
      </c>
    </row>
    <row r="60" spans="1:11">
      <c r="C60" s="62"/>
      <c r="E60" s="62"/>
    </row>
    <row r="62" spans="1:11" ht="13.5" customHeight="1"/>
    <row r="66" ht="12" customHeight="1"/>
    <row r="81" spans="11:15" ht="19.8">
      <c r="K81" s="25"/>
      <c r="L81" s="27"/>
      <c r="M81" s="26"/>
      <c r="N81" s="27"/>
      <c r="O81" s="27"/>
    </row>
    <row r="107" spans="12:12">
      <c r="L107" s="44">
        <f>E107</f>
        <v>0</v>
      </c>
    </row>
  </sheetData>
  <mergeCells count="8">
    <mergeCell ref="A57:G57"/>
    <mergeCell ref="L34:M34"/>
    <mergeCell ref="C52:G52"/>
    <mergeCell ref="I4:J4"/>
    <mergeCell ref="A1:J3"/>
    <mergeCell ref="B4:B5"/>
    <mergeCell ref="A4:A5"/>
    <mergeCell ref="L32:M3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muit</dc:creator>
  <cp:lastModifiedBy>Rock</cp:lastModifiedBy>
  <cp:lastPrinted>2016-09-09T07:44:11Z</cp:lastPrinted>
  <dcterms:created xsi:type="dcterms:W3CDTF">2014-11-18T07:57:21Z</dcterms:created>
  <dcterms:modified xsi:type="dcterms:W3CDTF">2017-02-10T03:00:33Z</dcterms:modified>
</cp:coreProperties>
</file>