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AP-ในเครื่องที่ทำงาน\AM_Data Golive\Go-Live\ข้อมูลเพื่อปรับยอดบัญชีสินทรัพย์\3.แจ้งส่งข้อมูลปรับบัญชี\แบบฟอร์มตัดคืนแหล่งทุน A18-A19\"/>
    </mc:Choice>
  </mc:AlternateContent>
  <bookViews>
    <workbookView xWindow="240" yWindow="105" windowWidth="19440" windowHeight="7230" firstSheet="1" activeTab="3"/>
  </bookViews>
  <sheets>
    <sheet name="สรุปขั้นตอน" sheetId="1" state="hidden" r:id="rId1"/>
    <sheet name="Ex.ค่าเสื่อมราคาสะสมรายการปรับ" sheetId="6" r:id="rId2"/>
    <sheet name="ใบสรุปรายการ" sheetId="3" r:id="rId3"/>
    <sheet name="จำหน่ายคืนแหล่งทุน" sheetId="9" r:id="rId4"/>
    <sheet name="Ex.กรอกข้อมูลสำรวจพบ" sheetId="7" state="hidden" r:id="rId5"/>
    <sheet name="Ex.สำรวจพบ-Up_18.09.2012" sheetId="8" state="hidden" r:id="rId6"/>
  </sheets>
  <definedNames>
    <definedName name="_xlnm.Print_Titles" localSheetId="0">สรุปขั้นตอน!$2:$2</definedName>
  </definedNames>
  <calcPr calcId="162913"/>
</workbook>
</file>

<file path=xl/calcChain.xml><?xml version="1.0" encoding="utf-8"?>
<calcChain xmlns="http://schemas.openxmlformats.org/spreadsheetml/2006/main">
  <c r="J7" i="9" l="1"/>
  <c r="I7" i="9"/>
  <c r="K6" i="9"/>
  <c r="K7" i="9"/>
  <c r="K9" i="9"/>
  <c r="K10" i="9" s="1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J10" i="9"/>
  <c r="I10" i="9"/>
  <c r="D13" i="3"/>
  <c r="E13" i="3"/>
  <c r="L29" i="8"/>
  <c r="K29" i="8"/>
  <c r="J29" i="8"/>
  <c r="I29" i="8"/>
  <c r="L28" i="8"/>
  <c r="K28" i="8"/>
  <c r="J28" i="8"/>
  <c r="I28" i="8"/>
  <c r="L27" i="8"/>
  <c r="K27" i="8"/>
  <c r="J27" i="8"/>
  <c r="I27" i="8"/>
  <c r="L26" i="8"/>
  <c r="K26" i="8"/>
  <c r="J26" i="8"/>
  <c r="I26" i="8"/>
  <c r="L25" i="8"/>
  <c r="K25" i="8"/>
  <c r="J25" i="8"/>
  <c r="I25" i="8"/>
  <c r="L24" i="8"/>
  <c r="K24" i="8"/>
  <c r="J24" i="8"/>
  <c r="I24" i="8"/>
  <c r="L23" i="8"/>
  <c r="K23" i="8"/>
  <c r="J23" i="8"/>
  <c r="I23" i="8"/>
  <c r="L22" i="8"/>
  <c r="K22" i="8"/>
  <c r="J22" i="8"/>
  <c r="I22" i="8"/>
  <c r="L21" i="8"/>
  <c r="K21" i="8"/>
  <c r="J21" i="8"/>
  <c r="I21" i="8"/>
  <c r="L20" i="8"/>
  <c r="K20" i="8"/>
  <c r="J20" i="8"/>
  <c r="I20" i="8"/>
  <c r="L19" i="8"/>
  <c r="K19" i="8"/>
  <c r="J19" i="8"/>
  <c r="I19" i="8"/>
  <c r="L18" i="8"/>
  <c r="K18" i="8"/>
  <c r="J18" i="8"/>
  <c r="I18" i="8"/>
  <c r="L17" i="8"/>
  <c r="K17" i="8"/>
  <c r="J17" i="8"/>
  <c r="I17" i="8"/>
  <c r="L16" i="8"/>
  <c r="K16" i="8"/>
  <c r="J16" i="8"/>
  <c r="I16" i="8"/>
  <c r="L15" i="8"/>
  <c r="K15" i="8"/>
  <c r="J15" i="8"/>
  <c r="I15" i="8"/>
  <c r="L14" i="8"/>
  <c r="K14" i="8"/>
  <c r="J14" i="8"/>
  <c r="I14" i="8"/>
  <c r="L13" i="8"/>
  <c r="K13" i="8"/>
  <c r="J13" i="8"/>
  <c r="I13" i="8"/>
  <c r="L12" i="8"/>
  <c r="K12" i="8"/>
  <c r="J12" i="8"/>
  <c r="I12" i="8"/>
  <c r="L11" i="8"/>
  <c r="K11" i="8"/>
  <c r="J11" i="8"/>
  <c r="I11" i="8"/>
  <c r="L10" i="8"/>
  <c r="K10" i="8"/>
  <c r="J10" i="8"/>
  <c r="I10" i="8"/>
  <c r="L9" i="8"/>
  <c r="K9" i="8"/>
  <c r="J9" i="8"/>
  <c r="I9" i="8"/>
  <c r="L8" i="8"/>
  <c r="K8" i="8"/>
  <c r="J8" i="8"/>
  <c r="I8" i="8"/>
  <c r="L6" i="8"/>
  <c r="K6" i="8"/>
  <c r="J6" i="8"/>
  <c r="J7" i="8" s="1"/>
  <c r="I6" i="8"/>
  <c r="I7" i="8" s="1"/>
  <c r="H7" i="8"/>
  <c r="P28" i="8"/>
  <c r="R28" i="8" s="1"/>
  <c r="S28" i="8" s="1"/>
  <c r="T28" i="8" s="1"/>
  <c r="P24" i="8"/>
  <c r="R24" i="8" s="1"/>
  <c r="P23" i="8"/>
  <c r="R23" i="8" s="1"/>
  <c r="S23" i="8" s="1"/>
  <c r="T23" i="8" s="1"/>
  <c r="P21" i="8"/>
  <c r="R21" i="8" s="1"/>
  <c r="P20" i="8"/>
  <c r="R20" i="8" s="1"/>
  <c r="P16" i="8"/>
  <c r="P12" i="8"/>
  <c r="P11" i="8"/>
  <c r="P13" i="7"/>
  <c r="H7" i="7"/>
  <c r="P28" i="7"/>
  <c r="P26" i="7"/>
  <c r="P25" i="7"/>
  <c r="P23" i="7"/>
  <c r="R23" i="7" s="1"/>
  <c r="R22" i="7"/>
  <c r="S22" i="7" s="1"/>
  <c r="T22" i="7" s="1"/>
  <c r="P21" i="7"/>
  <c r="R21" i="7"/>
  <c r="V21" i="7" s="1"/>
  <c r="P20" i="7"/>
  <c r="P18" i="7"/>
  <c r="R18" i="7" s="1"/>
  <c r="P16" i="7"/>
  <c r="P14" i="7"/>
  <c r="R14" i="7"/>
  <c r="P12" i="7"/>
  <c r="R12" i="7"/>
  <c r="P22" i="7"/>
  <c r="P24" i="7"/>
  <c r="P15" i="7"/>
  <c r="R15" i="7" s="1"/>
  <c r="P27" i="7"/>
  <c r="R27" i="7"/>
  <c r="V27" i="7"/>
  <c r="I27" i="7" s="1"/>
  <c r="J27" i="7" s="1"/>
  <c r="P8" i="8"/>
  <c r="P15" i="8"/>
  <c r="R15" i="8" s="1"/>
  <c r="P19" i="8"/>
  <c r="R19" i="8"/>
  <c r="S19" i="8"/>
  <c r="T19" i="8"/>
  <c r="U19" i="8" s="1"/>
  <c r="P29" i="8"/>
  <c r="R29" i="8"/>
  <c r="R24" i="7"/>
  <c r="P6" i="8"/>
  <c r="R6" i="8" s="1"/>
  <c r="P10" i="7"/>
  <c r="R10" i="7"/>
  <c r="S10" i="7" s="1"/>
  <c r="T10" i="7" s="1"/>
  <c r="P17" i="7"/>
  <c r="R17" i="7" s="1"/>
  <c r="S17" i="7" s="1"/>
  <c r="V10" i="7"/>
  <c r="R8" i="8"/>
  <c r="V8" i="8"/>
  <c r="S29" i="8"/>
  <c r="T29" i="8" s="1"/>
  <c r="U29" i="8" s="1"/>
  <c r="V29" i="8"/>
  <c r="W29" i="8" s="1"/>
  <c r="X29" i="8" s="1"/>
  <c r="Y29" i="8" s="1"/>
  <c r="V19" i="8"/>
  <c r="W19" i="8"/>
  <c r="X19" i="8" s="1"/>
  <c r="Y19" i="8" s="1"/>
  <c r="P13" i="8"/>
  <c r="R13" i="8" s="1"/>
  <c r="P17" i="8"/>
  <c r="R17" i="8" s="1"/>
  <c r="P22" i="8"/>
  <c r="R22" i="8"/>
  <c r="S22" i="8" s="1"/>
  <c r="T22" i="8" s="1"/>
  <c r="P9" i="8"/>
  <c r="R9" i="8" s="1"/>
  <c r="S9" i="8" s="1"/>
  <c r="T9" i="8" s="1"/>
  <c r="P27" i="8"/>
  <c r="R27" i="8"/>
  <c r="P10" i="8"/>
  <c r="R10" i="8" s="1"/>
  <c r="V10" i="8" s="1"/>
  <c r="W10" i="8" s="1"/>
  <c r="S8" i="8"/>
  <c r="T8" i="8" s="1"/>
  <c r="S10" i="8"/>
  <c r="T10" i="8"/>
  <c r="U10" i="8" s="1"/>
  <c r="V9" i="8"/>
  <c r="X10" i="8"/>
  <c r="Y10" i="8"/>
  <c r="W8" i="8"/>
  <c r="X8" i="8"/>
  <c r="Y8" i="8" s="1"/>
  <c r="T17" i="7"/>
  <c r="S12" i="7"/>
  <c r="T12" i="7" s="1"/>
  <c r="U12" i="7" s="1"/>
  <c r="P25" i="8"/>
  <c r="R25" i="8"/>
  <c r="S15" i="7"/>
  <c r="T15" i="7" s="1"/>
  <c r="P30" i="7"/>
  <c r="R30" i="7"/>
  <c r="V30" i="7" s="1"/>
  <c r="W30" i="7" s="1"/>
  <c r="X30" i="7" s="1"/>
  <c r="Y30" i="7" s="1"/>
  <c r="P14" i="8"/>
  <c r="R14" i="8" s="1"/>
  <c r="U8" i="8"/>
  <c r="R20" i="7"/>
  <c r="V20" i="7" s="1"/>
  <c r="I20" i="7" s="1"/>
  <c r="S27" i="8"/>
  <c r="T27" i="8" s="1"/>
  <c r="V23" i="7"/>
  <c r="W23" i="7" s="1"/>
  <c r="S21" i="7"/>
  <c r="T21" i="7" s="1"/>
  <c r="U21" i="7" s="1"/>
  <c r="R25" i="7"/>
  <c r="V28" i="8"/>
  <c r="W28" i="8" s="1"/>
  <c r="X28" i="8" s="1"/>
  <c r="Y28" i="8" s="1"/>
  <c r="U28" i="8"/>
  <c r="V12" i="7"/>
  <c r="W10" i="7"/>
  <c r="V22" i="7"/>
  <c r="X22" i="7" s="1"/>
  <c r="Y22" i="7" s="1"/>
  <c r="U22" i="7"/>
  <c r="K22" i="7" s="1"/>
  <c r="P11" i="7"/>
  <c r="R11" i="7"/>
  <c r="R11" i="8"/>
  <c r="S11" i="8" s="1"/>
  <c r="T11" i="8" s="1"/>
  <c r="S27" i="7"/>
  <c r="T27" i="7" s="1"/>
  <c r="U27" i="7" s="1"/>
  <c r="V27" i="8"/>
  <c r="P18" i="8"/>
  <c r="R18" i="8" s="1"/>
  <c r="U18" i="8" s="1"/>
  <c r="P9" i="7"/>
  <c r="R9" i="7"/>
  <c r="S9" i="7" s="1"/>
  <c r="T9" i="7" s="1"/>
  <c r="R26" i="7"/>
  <c r="V26" i="7" s="1"/>
  <c r="I26" i="7" s="1"/>
  <c r="J26" i="7" s="1"/>
  <c r="V11" i="7"/>
  <c r="W11" i="7" s="1"/>
  <c r="X11" i="7" s="1"/>
  <c r="Y11" i="7" s="1"/>
  <c r="S25" i="8"/>
  <c r="T25" i="8"/>
  <c r="U25" i="8" s="1"/>
  <c r="V25" i="8"/>
  <c r="W25" i="8" s="1"/>
  <c r="X25" i="8" s="1"/>
  <c r="Y25" i="8" s="1"/>
  <c r="V11" i="8"/>
  <c r="X11" i="8" s="1"/>
  <c r="Y11" i="8" s="1"/>
  <c r="L12" i="7"/>
  <c r="K12" i="7"/>
  <c r="S26" i="7"/>
  <c r="T26" i="7" s="1"/>
  <c r="U26" i="7" s="1"/>
  <c r="S18" i="8"/>
  <c r="T18" i="8" s="1"/>
  <c r="V24" i="8"/>
  <c r="W24" i="8" s="1"/>
  <c r="S24" i="8"/>
  <c r="T24" i="8" s="1"/>
  <c r="W27" i="8"/>
  <c r="X27" i="8"/>
  <c r="Y27" i="8"/>
  <c r="W22" i="7"/>
  <c r="I12" i="7"/>
  <c r="J12" i="7" s="1"/>
  <c r="W12" i="7"/>
  <c r="X12" i="7"/>
  <c r="Y12" i="7" s="1"/>
  <c r="V23" i="8"/>
  <c r="W23" i="8" s="1"/>
  <c r="K27" i="7"/>
  <c r="L27" i="7"/>
  <c r="I23" i="7"/>
  <c r="J23" i="7" s="1"/>
  <c r="I11" i="7"/>
  <c r="J11" i="7" s="1"/>
  <c r="I30" i="7"/>
  <c r="J30" i="7"/>
  <c r="W20" i="7"/>
  <c r="X20" i="7"/>
  <c r="Y20" i="7" s="1"/>
  <c r="J20" i="7"/>
  <c r="W11" i="8"/>
  <c r="W26" i="7"/>
  <c r="V20" i="8" l="1"/>
  <c r="S20" i="8"/>
  <c r="T20" i="8" s="1"/>
  <c r="U20" i="8" s="1"/>
  <c r="S21" i="8"/>
  <c r="T21" i="8" s="1"/>
  <c r="U21" i="8" s="1"/>
  <c r="V21" i="8"/>
  <c r="U14" i="8"/>
  <c r="V14" i="8"/>
  <c r="S14" i="8"/>
  <c r="T14" i="8" s="1"/>
  <c r="K26" i="7"/>
  <c r="L26" i="7"/>
  <c r="L21" i="7"/>
  <c r="K21" i="7"/>
  <c r="U18" i="7"/>
  <c r="V18" i="7"/>
  <c r="S18" i="7"/>
  <c r="T18" i="7" s="1"/>
  <c r="S25" i="7"/>
  <c r="T25" i="7" s="1"/>
  <c r="U25" i="7" s="1"/>
  <c r="U11" i="8"/>
  <c r="V17" i="7"/>
  <c r="U6" i="8"/>
  <c r="V6" i="8"/>
  <c r="V15" i="8"/>
  <c r="S15" i="8"/>
  <c r="T15" i="8" s="1"/>
  <c r="I21" i="7"/>
  <c r="J21" i="7" s="1"/>
  <c r="W21" i="7"/>
  <c r="X21" i="7" s="1"/>
  <c r="Y21" i="7" s="1"/>
  <c r="X23" i="7"/>
  <c r="Y23" i="7" s="1"/>
  <c r="I22" i="7"/>
  <c r="J22" i="7" s="1"/>
  <c r="V25" i="7"/>
  <c r="S11" i="7"/>
  <c r="T11" i="7" s="1"/>
  <c r="U11" i="7" s="1"/>
  <c r="U17" i="7"/>
  <c r="X10" i="7"/>
  <c r="Y10" i="7" s="1"/>
  <c r="I10" i="7"/>
  <c r="J10" i="7" s="1"/>
  <c r="V24" i="7"/>
  <c r="S24" i="7"/>
  <c r="T24" i="7" s="1"/>
  <c r="U24" i="7" s="1"/>
  <c r="R16" i="7"/>
  <c r="R16" i="8"/>
  <c r="U22" i="8"/>
  <c r="W27" i="7"/>
  <c r="P6" i="7"/>
  <c r="R6" i="7"/>
  <c r="R12" i="8"/>
  <c r="V18" i="8"/>
  <c r="L22" i="7"/>
  <c r="U20" i="7"/>
  <c r="V22" i="8"/>
  <c r="U15" i="8"/>
  <c r="U9" i="8"/>
  <c r="V17" i="8"/>
  <c r="S17" i="8"/>
  <c r="T17" i="8" s="1"/>
  <c r="U17" i="8" s="1"/>
  <c r="R28" i="7"/>
  <c r="V14" i="7"/>
  <c r="U14" i="7"/>
  <c r="S14" i="7"/>
  <c r="T14" i="7" s="1"/>
  <c r="S23" i="7"/>
  <c r="T23" i="7" s="1"/>
  <c r="U23" i="7" s="1"/>
  <c r="P29" i="7"/>
  <c r="R29" i="7"/>
  <c r="R13" i="7"/>
  <c r="X27" i="7"/>
  <c r="Y27" i="7" s="1"/>
  <c r="U24" i="8"/>
  <c r="X24" i="8"/>
  <c r="Y24" i="8" s="1"/>
  <c r="S30" i="7"/>
  <c r="T30" i="7" s="1"/>
  <c r="U30" i="7" s="1"/>
  <c r="S6" i="8"/>
  <c r="T6" i="8" s="1"/>
  <c r="V13" i="8"/>
  <c r="S13" i="8"/>
  <c r="T13" i="8" s="1"/>
  <c r="U13" i="8" s="1"/>
  <c r="U10" i="7"/>
  <c r="U15" i="7"/>
  <c r="V15" i="7"/>
  <c r="U9" i="7"/>
  <c r="X23" i="8"/>
  <c r="Y23" i="8" s="1"/>
  <c r="U23" i="8"/>
  <c r="V9" i="7"/>
  <c r="S20" i="7"/>
  <c r="T20" i="7" s="1"/>
  <c r="X26" i="7"/>
  <c r="Y26" i="7" s="1"/>
  <c r="W9" i="8"/>
  <c r="X9" i="8" s="1"/>
  <c r="Y9" i="8" s="1"/>
  <c r="U27" i="8"/>
  <c r="P26" i="8"/>
  <c r="R26" i="8" s="1"/>
  <c r="P19" i="7"/>
  <c r="R19" i="7" s="1"/>
  <c r="K24" i="7" l="1"/>
  <c r="L24" i="7"/>
  <c r="K23" i="7"/>
  <c r="L23" i="7"/>
  <c r="V19" i="7"/>
  <c r="S19" i="7"/>
  <c r="T19" i="7" s="1"/>
  <c r="U19" i="7" s="1"/>
  <c r="L11" i="7"/>
  <c r="K11" i="7"/>
  <c r="S26" i="8"/>
  <c r="T26" i="8" s="1"/>
  <c r="U26" i="8" s="1"/>
  <c r="V26" i="8"/>
  <c r="K25" i="7"/>
  <c r="L25" i="7"/>
  <c r="V16" i="8"/>
  <c r="S16" i="8"/>
  <c r="T16" i="8" s="1"/>
  <c r="U16" i="8"/>
  <c r="K14" i="7"/>
  <c r="L14" i="7"/>
  <c r="X14" i="8"/>
  <c r="Y14" i="8" s="1"/>
  <c r="W14" i="8"/>
  <c r="K15" i="7"/>
  <c r="L15" i="7"/>
  <c r="W14" i="7"/>
  <c r="I14" i="7"/>
  <c r="J14" i="7" s="1"/>
  <c r="X14" i="7"/>
  <c r="Y14" i="7" s="1"/>
  <c r="V16" i="7"/>
  <c r="S16" i="7"/>
  <c r="T16" i="7" s="1"/>
  <c r="U16" i="7" s="1"/>
  <c r="I25" i="7"/>
  <c r="J25" i="7" s="1"/>
  <c r="W25" i="7"/>
  <c r="X25" i="7" s="1"/>
  <c r="Y25" i="7" s="1"/>
  <c r="K18" i="7"/>
  <c r="L18" i="7"/>
  <c r="K10" i="7"/>
  <c r="L10" i="7"/>
  <c r="S13" i="7"/>
  <c r="T13" i="7" s="1"/>
  <c r="U13" i="7" s="1"/>
  <c r="V13" i="7"/>
  <c r="V28" i="7"/>
  <c r="S28" i="7"/>
  <c r="T28" i="7" s="1"/>
  <c r="U28" i="7" s="1"/>
  <c r="W18" i="8"/>
  <c r="X18" i="8"/>
  <c r="Y18" i="8" s="1"/>
  <c r="I17" i="7"/>
  <c r="J17" i="7" s="1"/>
  <c r="W17" i="7"/>
  <c r="X17" i="7" s="1"/>
  <c r="Y17" i="7" s="1"/>
  <c r="W21" i="8"/>
  <c r="X21" i="8" s="1"/>
  <c r="Y21" i="8" s="1"/>
  <c r="W13" i="8"/>
  <c r="X13" i="8" s="1"/>
  <c r="Y13" i="8" s="1"/>
  <c r="W17" i="8"/>
  <c r="X17" i="8" s="1"/>
  <c r="Y17" i="8" s="1"/>
  <c r="V6" i="7"/>
  <c r="S6" i="7"/>
  <c r="T6" i="7" s="1"/>
  <c r="U6" i="7"/>
  <c r="I24" i="7"/>
  <c r="J24" i="7" s="1"/>
  <c r="W24" i="7"/>
  <c r="X24" i="7" s="1"/>
  <c r="Y24" i="7" s="1"/>
  <c r="I15" i="7"/>
  <c r="J15" i="7" s="1"/>
  <c r="W15" i="7"/>
  <c r="X15" i="7"/>
  <c r="Y15" i="7" s="1"/>
  <c r="W6" i="8"/>
  <c r="X6" i="8"/>
  <c r="Y6" i="8" s="1"/>
  <c r="S12" i="8"/>
  <c r="T12" i="8" s="1"/>
  <c r="U12" i="8" s="1"/>
  <c r="V12" i="8"/>
  <c r="K20" i="7"/>
  <c r="L20" i="7"/>
  <c r="W18" i="7"/>
  <c r="I18" i="7"/>
  <c r="J18" i="7" s="1"/>
  <c r="X18" i="7"/>
  <c r="Y18" i="7" s="1"/>
  <c r="W9" i="7"/>
  <c r="X9" i="7" s="1"/>
  <c r="Y9" i="7" s="1"/>
  <c r="I9" i="7"/>
  <c r="J9" i="7" s="1"/>
  <c r="S29" i="7"/>
  <c r="T29" i="7" s="1"/>
  <c r="U29" i="7" s="1"/>
  <c r="V29" i="7"/>
  <c r="K9" i="7"/>
  <c r="L9" i="7"/>
  <c r="L30" i="7"/>
  <c r="K30" i="7"/>
  <c r="W20" i="8"/>
  <c r="X20" i="8"/>
  <c r="Y20" i="8" s="1"/>
  <c r="W22" i="8"/>
  <c r="X22" i="8"/>
  <c r="Y22" i="8" s="1"/>
  <c r="L17" i="7"/>
  <c r="K17" i="7"/>
  <c r="W15" i="8"/>
  <c r="X15" i="8"/>
  <c r="Y15" i="8" s="1"/>
  <c r="L19" i="7" l="1"/>
  <c r="K19" i="7"/>
  <c r="L29" i="7"/>
  <c r="K29" i="7"/>
  <c r="K28" i="7"/>
  <c r="L28" i="7"/>
  <c r="K16" i="7"/>
  <c r="L16" i="7"/>
  <c r="L13" i="7"/>
  <c r="K13" i="7"/>
  <c r="K6" i="7"/>
  <c r="L6" i="7"/>
  <c r="W13" i="7"/>
  <c r="X13" i="7" s="1"/>
  <c r="Y13" i="7" s="1"/>
  <c r="I13" i="7"/>
  <c r="J13" i="7" s="1"/>
  <c r="W16" i="8"/>
  <c r="X16" i="8" s="1"/>
  <c r="Y16" i="8" s="1"/>
  <c r="W28" i="7"/>
  <c r="X28" i="7" s="1"/>
  <c r="Y28" i="7" s="1"/>
  <c r="I28" i="7"/>
  <c r="J28" i="7" s="1"/>
  <c r="I29" i="7"/>
  <c r="J29" i="7" s="1"/>
  <c r="W29" i="7"/>
  <c r="X29" i="7" s="1"/>
  <c r="Y29" i="7" s="1"/>
  <c r="W6" i="7"/>
  <c r="I6" i="7"/>
  <c r="X6" i="7"/>
  <c r="Y6" i="7" s="1"/>
  <c r="I19" i="7"/>
  <c r="J19" i="7" s="1"/>
  <c r="W19" i="7"/>
  <c r="X19" i="7" s="1"/>
  <c r="Y19" i="7" s="1"/>
  <c r="W12" i="8"/>
  <c r="X12" i="8" s="1"/>
  <c r="Y12" i="8" s="1"/>
  <c r="W16" i="7"/>
  <c r="X16" i="7" s="1"/>
  <c r="Y16" i="7" s="1"/>
  <c r="I16" i="7"/>
  <c r="J16" i="7" s="1"/>
  <c r="W26" i="8"/>
  <c r="X26" i="8"/>
  <c r="Y26" i="8" s="1"/>
  <c r="I7" i="7" l="1"/>
  <c r="J6" i="7"/>
  <c r="J7" i="7" s="1"/>
</calcChain>
</file>

<file path=xl/comments1.xml><?xml version="1.0" encoding="utf-8"?>
<comments xmlns="http://schemas.openxmlformats.org/spreadsheetml/2006/main">
  <authors>
    <author>Praphaphon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1.Column สีเหลือง คือข้อมูลที่มีผลต่อการคำนวณจึงต้องกรอกข้อมูลให้ถูกต้องค่ะ
2.Column สีเทา คือข้อมูลที่ผูกสูตรไว้ ดังนั้นส่วนงานไม่ต้องกรอกข้อมูล
3.Column สีฟ้า คือข้อมูลที่ส่วนงานบันทึกในระบบ MU-ERP แล้วนำรหัส FI Doc. ที่ได้มากรอก
4.Column สีขาว คือข้อมูลที่ส่วนงานต้องกรอกเอง</t>
        </r>
      </text>
    </comment>
  </commentList>
</comments>
</file>

<file path=xl/comments2.xml><?xml version="1.0" encoding="utf-8"?>
<comments xmlns="http://schemas.openxmlformats.org/spreadsheetml/2006/main">
  <authors>
    <author>Praphaphon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1.Column สีเหลือง คือข้อมูลที่มีผลต่อการคำนวณจึงต้องกรอกข้อมูลให้ถูกต้องค่ะ
2.Column สีเทา คือข้อมูลที่ผูกสูตรไว้ดังนั้นส่วนงานไม่ต้องกรอกข้อมูล
3.Column สีฟ้า คือข้อมูลที่ส่วนงานบันทึกในระบบ MU-ERP แล้วได้รหัส FI Doc.
4.Column สีขาว คือข้อมูลที่ส่วนงานต้องกรอกเอง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ค่าในช่องนี้จะต้องเท่ากับ ศูนย์
</t>
        </r>
      </text>
    </comment>
  </commentList>
</comments>
</file>

<file path=xl/comments3.xml><?xml version="1.0" encoding="utf-8"?>
<comments xmlns="http://schemas.openxmlformats.org/spreadsheetml/2006/main">
  <authors>
    <author>Praphaphon</author>
  </authors>
  <commentList>
    <comment ref="A2" authorId="0" shapeId="0">
      <text>
        <r>
          <rPr>
            <b/>
            <sz val="10"/>
            <color indexed="81"/>
            <rFont val="Tahoma"/>
            <family val="2"/>
          </rPr>
          <t xml:space="preserve">1.Column สีเหลือง คือข้อมูลที่มีผลต่อการคำนวณจึงต้องกรอกข้อมูลให้ถูกต้องค่ะ
2.Column สีเทา คือข้อมูลที่ผูกสูตรไว้ดังนั้นส่วนงานไม่ต้องกรอกข้อมูล
3.Column สีฟ้า คือข้อมูลที่ส่วนงานบันทึกในระบบ MU-ERP แล้วได้รหัส FI Doc.
4.Column สีขาว คือข้อมูลที่ส่วนงานต้องกรอกเอง
</t>
        </r>
        <r>
          <rPr>
            <b/>
            <sz val="10"/>
            <color indexed="10"/>
            <rFont val="Tahoma"/>
            <family val="2"/>
          </rPr>
          <t>หมายเหตุ :-
ส่วนงานยังไม่ต้องกรอกข้อมูลดังนี้
1. Column วันที่บันทึกรายการเข้าระบบ MU-ERP
2. Column เลขที่เอกสารที่บันทึกในระบบ MU-ERP
Column ทั้ง 2 ให้มากรอกข้อมูลในวันที่มาบันทึกรายการ ที่สำนักงานอธิการบดี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ค่าในช่องนี้จะต้องเท่ากับ ศูนย์
</t>
        </r>
      </text>
    </comment>
  </commentList>
</comments>
</file>

<file path=xl/sharedStrings.xml><?xml version="1.0" encoding="utf-8"?>
<sst xmlns="http://schemas.openxmlformats.org/spreadsheetml/2006/main" count="153" uniqueCount="100">
  <si>
    <t>วิธีการขอแก้ไข/ปรับปรุงรายการสินทรัพย์</t>
  </si>
  <si>
    <t>No.</t>
  </si>
  <si>
    <t>หัวข้อ</t>
  </si>
  <si>
    <t xml:space="preserve">T-Code </t>
  </si>
  <si>
    <t>วิธีการดำเนินการ</t>
  </si>
  <si>
    <t>เอกสารที่ต้องส่งให้งานบัญชี กองคลัง</t>
  </si>
  <si>
    <t>รายงานจากระบบ AM ที่ต้องส่งให้งานบัญชี กองคลัง</t>
  </si>
  <si>
    <t>คู่บัญชีที่เกิดขึ้นเมื่อบันทึก AM</t>
  </si>
  <si>
    <t xml:space="preserve">ขึ้นทะเบียนสินทรัพย์ซ้ำ 
เช่น มีโต๊ะ 1 รายการ แต่ยกยอดเป็นโต๊ะ 2 รายการ </t>
  </si>
  <si>
    <t>ABAVN
(ตัดจำหน่ายสินทรัพย์แบบไม่มีรายได้)</t>
  </si>
  <si>
    <t>1.ส่วนงานบันทึกตัดจำหน่ายสินทรัพย์ที่ซ้ำเองในระบบ (T-code: ABAVN, Transaction type: Z92, Z93)
2.ส่งแบบฟอร์มแจ้งขอปรับปรุงบัญชีสินทรัพย์ ให้กองคลัง เพื่อปรับปรุงบัญชีต่อไป</t>
  </si>
  <si>
    <t xml:space="preserve">1. แบบฟอร์มแจ้งขอปรับปรุงบัญชีสินทรัพย์
2. รายงานการตัดจำหน่ายสินทรัพย์จากระบบ AM 
   </t>
  </si>
  <si>
    <r>
      <t xml:space="preserve">T-code : S_ALR_87012052
กดปุ่ม        ระบุข้อมูลดังนี้
- Company code : 1000
- Cost center : Cxx01000 to Cxx99999
- Sort Variant : Z002
- </t>
    </r>
    <r>
      <rPr>
        <sz val="10"/>
        <color indexed="8"/>
        <rFont val="Wingdings"/>
        <charset val="2"/>
      </rPr>
      <t>¤</t>
    </r>
    <r>
      <rPr>
        <sz val="10"/>
        <color indexed="8"/>
        <rFont val="Tahoma"/>
        <family val="2"/>
      </rPr>
      <t xml:space="preserve"> List assets
- Transection type : Z92 to Z93
- Posting date : dd.mm.yyyy to dd.mm.yyyy
</t>
    </r>
  </si>
  <si>
    <t>Dr. ค่าเสื่อมราคาสะสม
Dr. ขาดทุนจากการตัดจำหน่ายบัญชีสินทรัพย์ถาวร
   Cr. สินทรัพย์</t>
  </si>
  <si>
    <t xml:space="preserve">บันทึกมูลค่าสินทรัพย์ที่ยกยอดไปแล้วผิด </t>
  </si>
  <si>
    <t xml:space="preserve"> - บันทึกมูลค่าสินทรัพย์มากเกินไป --&gt; ต้องลดมูลค่าสินทรัพย์ทางบัญชี</t>
  </si>
  <si>
    <t xml:space="preserve">1.ส่วนงานบันทึกตัดจำหน่ายสินทรัพย์เองในระบบ (T-code: ABAVN, Transaction type: Z92, Z93) 
   -  บันทึกตัดจำหน่ายด้วยมูลค่าที่ต้องการปรับลด เช่น คอมพิวเตอร์มูลค่า 30,000 บาท แต่ยกยอด 35,000 บาท ต้องบันทึกตัดจำหน่ายด้วยมูลค่า 5,000 บาท ซึ่งระบบจะบันทึกบัญชีค่าเสื่อมราคาสะสม และ ขาดทุนให้อัตโนมัติ (ใช้การตัดจำหน่ายบางส่วน)
2.ส่งแบบฟอร์มแจ้งขอปรับปรุงบัญชีสินทรัพย์ ให้กองคลังเพื่อปรับปรุงบัญชีต่อไป
</t>
  </si>
  <si>
    <t xml:space="preserve">1. แบบฟอร์มแจ้งขอปรับปรุงบัญชีสินทรัพย์
2. รายงานการตัดจำหน่ายสินทรัพย์จากระบบ AM
   </t>
  </si>
  <si>
    <r>
      <t xml:space="preserve">T-code : S_ALR_87012052
กดปุ่ม        ระบุข้อมูลดังนี้
- Company code : 1000
- Cost center : Cxx01000 to Cxx99999
- Sort Variant : Z002
- </t>
    </r>
    <r>
      <rPr>
        <sz val="10"/>
        <color indexed="8"/>
        <rFont val="Wingdings"/>
        <charset val="2"/>
      </rPr>
      <t>¤</t>
    </r>
    <r>
      <rPr>
        <sz val="10"/>
        <color indexed="8"/>
        <rFont val="Tahoma"/>
        <family val="2"/>
      </rPr>
      <t xml:space="preserve"> List assets
- Transection type : Z92 to Z93
- Posting date : dd.mm.yyyy to dd.mm.yyyy</t>
    </r>
  </si>
  <si>
    <t xml:space="preserve"> - บันทึกมูลค่าสินทรัพย์น้อยเกินไป --&gt; ต้องเพิ่มมูลค่าสินทรัพย์ทางบัญชี</t>
  </si>
  <si>
    <t>ABZON
(บันทึกสินทรัพย์จากการสำรวจพบ)</t>
  </si>
  <si>
    <t xml:space="preserve">1. แบบฟอร์มแจ้งขอปรับปรุงบัญชีสินทรัพย์
2. รายงานการได้มาจากระบบ AM 
  </t>
  </si>
  <si>
    <r>
      <t xml:space="preserve">T-code : S_ALR_87012050 
กดปุ่ม        ระบุข้อมูลดังนี้
- Company code : 1000
- Cost center : Cxx01000 to Cxx99999
- Sort Variant : Z002
- </t>
    </r>
    <r>
      <rPr>
        <sz val="10"/>
        <color indexed="8"/>
        <rFont val="Wingdings"/>
        <charset val="2"/>
      </rPr>
      <t>¤</t>
    </r>
    <r>
      <rPr>
        <sz val="10"/>
        <color indexed="8"/>
        <rFont val="Tahoma"/>
        <family val="2"/>
      </rPr>
      <t xml:space="preserve"> List assets
- Transection type : Z90
- Posting date : dd.mm.yyyy to dd.mm.yyyy
</t>
    </r>
  </si>
  <si>
    <t>ส่วนงาน :</t>
  </si>
  <si>
    <t xml:space="preserve"> PXX : ชื่อส่วนงาน</t>
  </si>
  <si>
    <t>ครุภัณฑ์ที่ต้องตัดจำหน่าย</t>
  </si>
  <si>
    <t>ชื่อสินทรัพย์</t>
  </si>
  <si>
    <t>เลขที่เอกสารที่บันทึก
ในระบบ MU-ERP</t>
  </si>
  <si>
    <t>หมวดครุภัณฑ์</t>
  </si>
  <si>
    <t>รหัสสินทรัพย์</t>
  </si>
  <si>
    <t>มูลค่าสุทธิ</t>
  </si>
  <si>
    <t>ค่าเสื่อมสะสม</t>
  </si>
  <si>
    <t>จำนวนวันที่เหลือ</t>
  </si>
  <si>
    <t>Check</t>
  </si>
  <si>
    <t>ครุภัณฑ์โฆษณาฯ</t>
  </si>
  <si>
    <t>เครื่องถ่ายภาพนิ่งระบบดิจิตอลฯ</t>
  </si>
  <si>
    <t>30.09.2010</t>
  </si>
  <si>
    <t>รวม</t>
  </si>
  <si>
    <t>ครุภัณฑ์คอมพิวเตอร์</t>
  </si>
  <si>
    <t xml:space="preserve">แบบฟอร์มแจ้งการบันทึกข้อมูลในระบบ MU-ERP_AM </t>
  </si>
  <si>
    <t xml:space="preserve">บันทึกข้อมูลในระบบ MU-ERP_AM  วันที่ _____________ ถึง _____________ </t>
  </si>
  <si>
    <r>
      <t>กรุณาทำเครื่องหมาย</t>
    </r>
    <r>
      <rPr>
        <sz val="15"/>
        <color indexed="8"/>
        <rFont val="Tahoma"/>
        <family val="2"/>
        <charset val="222"/>
      </rPr>
      <t xml:space="preserve"> </t>
    </r>
    <r>
      <rPr>
        <sz val="15"/>
        <color indexed="8"/>
        <rFont val="Wingdings 2"/>
        <family val="1"/>
        <charset val="2"/>
      </rPr>
      <t>R</t>
    </r>
    <r>
      <rPr>
        <sz val="15"/>
        <color indexed="8"/>
        <rFont val="Tahoma"/>
        <family val="2"/>
        <charset val="222"/>
      </rPr>
      <t xml:space="preserve"> </t>
    </r>
    <r>
      <rPr>
        <sz val="11"/>
        <color indexed="8"/>
        <rFont val="Tahoma"/>
        <family val="2"/>
        <charset val="222"/>
      </rPr>
      <t xml:space="preserve"> หน้ารายการที่ต้องการ พร้อมกรอกรายละเอียดในแบบฟอร์ม ตามประเภท</t>
    </r>
  </si>
  <si>
    <t>ของรายการที่ต้องการแก้ไข/ปรับปรุง</t>
  </si>
  <si>
    <t>£</t>
  </si>
  <si>
    <t>þ</t>
  </si>
  <si>
    <t>วันที่ได้มาของสินทรัพย์
dd.mm.yyyy</t>
  </si>
  <si>
    <t>1. สำรวจพบสินทรัพย์เก่า ที่ไม่ได้ยกเข้าระบบ MU-ERP</t>
  </si>
  <si>
    <t>สินทรัพย์ที่สำรวจพบต้องนำเข้าระบบ MU-ERP</t>
  </si>
  <si>
    <r>
      <t xml:space="preserve">วันที่ได้มาของสินทรัพย์
</t>
    </r>
    <r>
      <rPr>
        <b/>
        <sz val="11"/>
        <color indexed="8"/>
        <rFont val="Tahoma"/>
        <family val="2"/>
      </rPr>
      <t>dd.mm.yyyy</t>
    </r>
  </si>
  <si>
    <r>
      <t xml:space="preserve">วันที่บันทึกรายการ
เข้าระบบ MU-ERP
</t>
    </r>
    <r>
      <rPr>
        <b/>
        <sz val="11"/>
        <color indexed="8"/>
        <rFont val="Tahoma"/>
        <family val="2"/>
      </rPr>
      <t>dd/mm/yyyy</t>
    </r>
  </si>
  <si>
    <t>แหล่งเงิน</t>
  </si>
  <si>
    <t>มูลค่าได้มา</t>
  </si>
  <si>
    <t>ค่าเสื่อมสะสม
ณ วันที่บันทึกรายการ</t>
  </si>
  <si>
    <t>มูลค่าสุทธิ
(ABZON, Z90, Account 4301010060)</t>
  </si>
  <si>
    <t>อายุการใช้งาน
ที่เหลือ</t>
  </si>
  <si>
    <t>AS01
ได้รหัสสินทรัพย์</t>
  </si>
  <si>
    <t>ปี</t>
  </si>
  <si>
    <t>เดือน</t>
  </si>
  <si>
    <t>จำนวนวันที่ใช้งาน
มาแล้ว</t>
  </si>
  <si>
    <t>อายุการใช้งาน</t>
  </si>
  <si>
    <t>จำนวนปีที่เหลือ</t>
  </si>
  <si>
    <t>10101001</t>
  </si>
  <si>
    <t>1400000030</t>
  </si>
  <si>
    <t>รวมครุภัณฑ์โฆษณาฯ</t>
  </si>
  <si>
    <t>Dr.สินทรัพย์ส่วนเพิ่ม
   Cr.รด.สท.สำรวจพบภายหลัง</t>
  </si>
  <si>
    <t>404000007339-1</t>
  </si>
  <si>
    <r>
      <t>1.ส่วนงานบันทึกสำรวจพบสินทรัพย์เองในระบบ โดยใช้ Sub number ของสินทรัพย์ที่ต้องกรเพิ่มมูลค่า (</t>
    </r>
    <r>
      <rPr>
        <sz val="10"/>
        <color indexed="17"/>
        <rFont val="Tahoma"/>
        <family val="2"/>
      </rPr>
      <t>T-code :</t>
    </r>
    <r>
      <rPr>
        <sz val="10"/>
        <color indexed="8"/>
        <rFont val="Tahoma"/>
        <family val="2"/>
      </rPr>
      <t xml:space="preserve"> ABZON, </t>
    </r>
    <r>
      <rPr>
        <sz val="10"/>
        <color indexed="17"/>
        <rFont val="Tahoma"/>
        <family val="2"/>
      </rPr>
      <t xml:space="preserve">Text : </t>
    </r>
    <r>
      <rPr>
        <sz val="10"/>
        <color indexed="8"/>
        <rFont val="Tahoma"/>
        <family val="2"/>
      </rPr>
      <t xml:space="preserve">(ระบุเหตุผลที่เพิ่มมูลค่า เช่น บันทึกเพิ่มมูลค่าสินทรัพย์เนื่องจากยกยอดผิด), </t>
    </r>
    <r>
      <rPr>
        <sz val="10"/>
        <color indexed="17"/>
        <rFont val="Tahoma"/>
        <family val="2"/>
      </rPr>
      <t>Account</t>
    </r>
    <r>
      <rPr>
        <sz val="10"/>
        <color indexed="8"/>
        <rFont val="Tahoma"/>
        <family val="2"/>
      </rPr>
      <t xml:space="preserve"> </t>
    </r>
    <r>
      <rPr>
        <sz val="10"/>
        <color indexed="17"/>
        <rFont val="Tahoma"/>
        <family val="2"/>
      </rPr>
      <t>:</t>
    </r>
    <r>
      <rPr>
        <sz val="10"/>
        <color indexed="8"/>
        <rFont val="Tahoma"/>
        <family val="2"/>
      </rPr>
      <t xml:space="preserve"> 4301010060, </t>
    </r>
    <r>
      <rPr>
        <sz val="10"/>
        <color indexed="17"/>
        <rFont val="Tahoma"/>
        <family val="2"/>
      </rPr>
      <t>Transaction type :</t>
    </r>
    <r>
      <rPr>
        <sz val="10"/>
        <color indexed="8"/>
        <rFont val="Tahoma"/>
        <family val="2"/>
      </rPr>
      <t xml:space="preserve"> Z90)
  - บันทึกสำรวจพบ ด้วยมูลค่าสุทธิ หลังหักค่าเสื่อมราคาสะสมแล้ว 
</t>
    </r>
    <r>
      <rPr>
        <u/>
        <sz val="10"/>
        <color indexed="10"/>
        <rFont val="Tahoma"/>
        <family val="2"/>
      </rPr>
      <t>กรณีเพิ่มมูลค่าของครุภัณฑ์</t>
    </r>
    <r>
      <rPr>
        <sz val="10"/>
        <color indexed="10"/>
        <rFont val="Tahoma"/>
        <family val="2"/>
      </rPr>
      <t xml:space="preserve">
  -  มูลค่าสุทธิน้อยกว่าหรือเท่ากับ 5,000 ไม่ต้องบันทึกรับมูลค่าให้ ไปวงเล็บมูลค่าที่ถูกต้อง ที่ Description บรรทัดที่ 2 ในข้อมูลหลักของครุภัณฑ์ตัวนั้นๆ
  - มูลค่าสุทธิมากกว่า 5,000 ต้องสร้าง Sub มารับมูลค่าจากการสำรวจพบด้วย</t>
    </r>
    <r>
      <rPr>
        <sz val="10"/>
        <color indexed="8"/>
        <rFont val="Tahoma"/>
        <family val="2"/>
      </rPr>
      <t xml:space="preserve">
2.ส่งแบบฟอร์มแจ้งขอปรับปรุงบัญชีสินทรัพย์ ให้กองคลังเพื่อปรับปรุงบัญชีต่อไป
</t>
    </r>
  </si>
  <si>
    <t>จำนวน
รายการ</t>
  </si>
  <si>
    <t>รวมจำนวนรายการ</t>
  </si>
  <si>
    <t>T-Type
ที่ใช้บันทึกปรับปรุงสินทรัพย์</t>
  </si>
  <si>
    <t>มูลค่า</t>
  </si>
  <si>
    <t>ตัวอย่างการดูค่าเสื่อมราคาสะสมของรายการที่ปรับปรุงเป็นค่าใช้จ่าย</t>
  </si>
  <si>
    <t>ปรับปรุงสินทรัพย์ที่ได้มาปีก่อน</t>
  </si>
  <si>
    <t>ปรับปรุงสินทรัพย์ที่ได้มาปีปัจจุบัน</t>
  </si>
  <si>
    <t xml:space="preserve">ค่าเสื่อมราคาสะสมตอนปรับปรุง T-Code : ZRETIRE --&gt; Simulate
</t>
  </si>
  <si>
    <t>กณณีที่ลืมดูมูลค่าของค่าเสื่อมราคาในขั้นตอน Simulate</t>
  </si>
  <si>
    <t>เลขที่ PO</t>
  </si>
  <si>
    <t>แหล่งเงิน
(Fund)</t>
  </si>
  <si>
    <t>ผลผลิต
(Functional area)</t>
  </si>
  <si>
    <t>0270001</t>
  </si>
  <si>
    <t>เหตุผลที่ต้องตัดจำหน่ายสินทรัพย์คืนแหล่งทุน</t>
  </si>
  <si>
    <t>ตัดจำหน่ายตามบันทึกข้อตกลงระหว่างส่วนงานกับแหล่งทุน  และหนังสืออนุมัติตัดจำหน่าย ที่ อว78.......</t>
  </si>
  <si>
    <t>410000000001-0</t>
  </si>
  <si>
    <t>คอมพิวเตอร์พกพา</t>
  </si>
  <si>
    <t>A19</t>
  </si>
  <si>
    <t>3010000199</t>
  </si>
  <si>
    <t>A18</t>
  </si>
  <si>
    <t>ค่าเสื่อมราคาสะสม</t>
  </si>
  <si>
    <t>วันที่บันทึกรายการ
เข้าระบบ MU-ERP
dd.mm.yyyy</t>
  </si>
  <si>
    <t>23.03.2022</t>
  </si>
  <si>
    <t>ครุภัณฑ์วิทยาศาสตร์</t>
  </si>
  <si>
    <t>409000000012-0</t>
  </si>
  <si>
    <t>เครื่องวิเคราะห์สารปนเปื้อน</t>
  </si>
  <si>
    <t>25.02.2022</t>
  </si>
  <si>
    <t>01.03.2022</t>
  </si>
  <si>
    <t>3010000200</t>
  </si>
  <si>
    <t>ตัดจำหน่ายสินทรัพย์คืนแหล่งทุน (ไม่ตัดงบประมาณ)</t>
  </si>
  <si>
    <t>ประเภทการจำหน่ายสินทรัพย์คืนแหล่งทุน (A18-A19)</t>
  </si>
  <si>
    <t>ค่าสินทรัพย์กรรมสิทธิ์ของแหล่งทุน-ปีก่อน</t>
  </si>
  <si>
    <t>ค่าสินทรัพย์กรรมสิทธิ์ของแหล่งทุน-ปีปัจจุบัน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</si>
</sst>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7" formatCode="d\-mmm\-yyyy"/>
    <numFmt numFmtId="188" formatCode="dd\-mmm\-yyyy"/>
    <numFmt numFmtId="189" formatCode="_-* #,##0_-;\-* #,##0_-;_-* &quot;-&quot;??_-;_-@_-"/>
    <numFmt numFmtId="190" formatCode="#,##0_);[Red]\-#,##0.00"/>
    <numFmt numFmtId="191" formatCode="#,##0.00;[Red]\(#,##0.00\)"/>
  </numFmts>
  <fonts count="55" x14ac:knownFonts="1">
    <font>
      <sz val="11"/>
      <color indexed="8"/>
      <name val="Tahoma"/>
      <family val="2"/>
      <charset val="222"/>
    </font>
    <font>
      <b/>
      <sz val="15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Wingdings"/>
      <charset val="2"/>
    </font>
    <font>
      <sz val="11"/>
      <color indexed="8"/>
      <name val="Tahoma"/>
      <family val="2"/>
      <charset val="222"/>
    </font>
    <font>
      <b/>
      <sz val="15"/>
      <color indexed="8"/>
      <name val="Tahoma"/>
      <family val="2"/>
      <charset val="222"/>
    </font>
    <font>
      <b/>
      <sz val="15"/>
      <color indexed="10"/>
      <name val="Tahoma"/>
      <family val="2"/>
      <charset val="222"/>
    </font>
    <font>
      <b/>
      <sz val="8"/>
      <color indexed="8"/>
      <name val="Tahoma"/>
      <family val="2"/>
      <charset val="222"/>
    </font>
    <font>
      <b/>
      <sz val="8"/>
      <color indexed="10"/>
      <name val="Tahoma"/>
      <family val="2"/>
      <charset val="222"/>
    </font>
    <font>
      <b/>
      <sz val="15"/>
      <color indexed="18"/>
      <name val="Tahoma"/>
      <family val="2"/>
    </font>
    <font>
      <sz val="15"/>
      <color indexed="8"/>
      <name val="Tahoma"/>
      <family val="2"/>
      <charset val="222"/>
    </font>
    <font>
      <sz val="8"/>
      <color indexed="8"/>
      <name val="Tahoma"/>
      <family val="2"/>
      <charset val="222"/>
    </font>
    <font>
      <sz val="8"/>
      <color indexed="10"/>
      <name val="Tahoma"/>
      <family val="2"/>
      <charset val="222"/>
    </font>
    <font>
      <sz val="11"/>
      <name val="Tahoma"/>
      <family val="2"/>
      <charset val="222"/>
    </font>
    <font>
      <sz val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Tahoma"/>
      <family val="2"/>
    </font>
    <font>
      <b/>
      <sz val="12"/>
      <color indexed="8"/>
      <name val="Tahoma"/>
      <family val="2"/>
      <charset val="222"/>
    </font>
    <font>
      <b/>
      <sz val="12"/>
      <color indexed="10"/>
      <name val="Tahoma"/>
      <family val="2"/>
      <charset val="222"/>
    </font>
    <font>
      <b/>
      <sz val="11"/>
      <color indexed="8"/>
      <name val="Tahoma"/>
      <family val="2"/>
    </font>
    <font>
      <sz val="15"/>
      <color indexed="8"/>
      <name val="Wingdings 2"/>
      <family val="1"/>
      <charset val="2"/>
    </font>
    <font>
      <sz val="20"/>
      <color indexed="8"/>
      <name val="Wingdings 2"/>
      <family val="1"/>
      <charset val="2"/>
    </font>
    <font>
      <sz val="20"/>
      <color indexed="8"/>
      <name val="Wingdings"/>
      <charset val="2"/>
    </font>
    <font>
      <sz val="11"/>
      <color indexed="10"/>
      <name val="Tahoma"/>
      <family val="2"/>
    </font>
    <font>
      <b/>
      <sz val="11"/>
      <name val="Tahoma"/>
      <family val="2"/>
    </font>
    <font>
      <b/>
      <u/>
      <sz val="15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0"/>
      <color indexed="81"/>
      <name val="Tahoma"/>
      <family val="2"/>
    </font>
    <font>
      <b/>
      <sz val="11"/>
      <color indexed="10"/>
      <name val="Tahoma"/>
      <family val="2"/>
      <charset val="22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10"/>
      <name val="Tahoma"/>
      <family val="2"/>
    </font>
    <font>
      <u/>
      <sz val="10"/>
      <color indexed="10"/>
      <name val="Tahoma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53" fillId="0" borderId="0"/>
    <xf numFmtId="0" fontId="5" fillId="0" borderId="0"/>
    <xf numFmtId="0" fontId="54" fillId="0" borderId="0"/>
    <xf numFmtId="0" fontId="5" fillId="0" borderId="0"/>
    <xf numFmtId="0" fontId="5" fillId="23" borderId="7" applyNumberFormat="0" applyFont="0" applyAlignment="0" applyProtection="0"/>
    <xf numFmtId="0" fontId="41" fillId="20" borderId="8" applyNumberFormat="0" applyAlignment="0" applyProtection="0"/>
    <xf numFmtId="9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41" applyFont="1" applyAlignment="1">
      <alignment horizontal="left" vertical="top"/>
    </xf>
    <xf numFmtId="0" fontId="2" fillId="0" borderId="10" xfId="41" applyFont="1" applyBorder="1" applyAlignment="1">
      <alignment horizontal="left" vertical="top" wrapText="1"/>
    </xf>
    <xf numFmtId="0" fontId="3" fillId="0" borderId="0" xfId="41" applyFont="1" applyAlignment="1">
      <alignment horizontal="left" vertical="top" wrapText="1"/>
    </xf>
    <xf numFmtId="0" fontId="3" fillId="0" borderId="0" xfId="41" applyFont="1" applyAlignment="1">
      <alignment horizontal="left" vertical="top"/>
    </xf>
    <xf numFmtId="0" fontId="3" fillId="0" borderId="0" xfId="41" applyFont="1" applyAlignment="1">
      <alignment vertical="top"/>
    </xf>
    <xf numFmtId="0" fontId="2" fillId="24" borderId="11" xfId="41" applyFont="1" applyFill="1" applyBorder="1" applyAlignment="1">
      <alignment horizontal="center" vertical="top" wrapText="1"/>
    </xf>
    <xf numFmtId="0" fontId="2" fillId="24" borderId="11" xfId="41" applyFont="1" applyFill="1" applyBorder="1" applyAlignment="1">
      <alignment horizontal="center" vertical="top"/>
    </xf>
    <xf numFmtId="0" fontId="3" fillId="0" borderId="0" xfId="41" applyFont="1" applyAlignment="1">
      <alignment horizontal="center" vertical="top"/>
    </xf>
    <xf numFmtId="0" fontId="2" fillId="0" borderId="12" xfId="41" applyFont="1" applyBorder="1" applyAlignment="1">
      <alignment horizontal="center" vertical="top"/>
    </xf>
    <xf numFmtId="0" fontId="2" fillId="0" borderId="12" xfId="41" applyFont="1" applyBorder="1" applyAlignment="1">
      <alignment vertical="top" wrapText="1"/>
    </xf>
    <xf numFmtId="0" fontId="3" fillId="0" borderId="12" xfId="41" applyFont="1" applyBorder="1" applyAlignment="1">
      <alignment vertical="top" wrapText="1"/>
    </xf>
    <xf numFmtId="0" fontId="3" fillId="0" borderId="13" xfId="41" applyFont="1" applyBorder="1" applyAlignment="1">
      <alignment vertical="top" wrapText="1"/>
    </xf>
    <xf numFmtId="0" fontId="2" fillId="0" borderId="0" xfId="41" applyFont="1" applyAlignment="1">
      <alignment horizontal="left" vertical="top"/>
    </xf>
    <xf numFmtId="0" fontId="3" fillId="0" borderId="0" xfId="41" applyFont="1" applyAlignment="1">
      <alignment vertical="top" wrapText="1"/>
    </xf>
    <xf numFmtId="0" fontId="2" fillId="0" borderId="0" xfId="4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10" xfId="0" applyFont="1" applyBorder="1"/>
    <xf numFmtId="0" fontId="6" fillId="0" borderId="0" xfId="0" applyFont="1" applyBorder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 wrapText="1"/>
    </xf>
    <xf numFmtId="43" fontId="5" fillId="25" borderId="11" xfId="28" applyFont="1" applyFill="1" applyBorder="1" applyAlignment="1">
      <alignment horizontal="center" vertical="center" wrapText="1"/>
    </xf>
    <xf numFmtId="0" fontId="12" fillId="26" borderId="11" xfId="0" applyFont="1" applyFill="1" applyBorder="1" applyAlignment="1">
      <alignment horizontal="center" vertical="center"/>
    </xf>
    <xf numFmtId="0" fontId="12" fillId="26" borderId="11" xfId="0" applyFont="1" applyFill="1" applyBorder="1" applyAlignment="1">
      <alignment horizontal="center" vertical="center" wrapText="1"/>
    </xf>
    <xf numFmtId="43" fontId="5" fillId="27" borderId="14" xfId="28" applyFont="1" applyFill="1" applyBorder="1" applyAlignment="1"/>
    <xf numFmtId="43" fontId="5" fillId="25" borderId="14" xfId="28" applyFont="1" applyFill="1" applyBorder="1" applyAlignment="1"/>
    <xf numFmtId="43" fontId="5" fillId="25" borderId="15" xfId="28" applyFont="1" applyFill="1" applyBorder="1" applyAlignment="1"/>
    <xf numFmtId="0" fontId="0" fillId="0" borderId="15" xfId="0" applyBorder="1" applyAlignment="1"/>
    <xf numFmtId="1" fontId="0" fillId="0" borderId="15" xfId="0" applyNumberFormat="1" applyBorder="1" applyAlignment="1">
      <alignment horizontal="center"/>
    </xf>
    <xf numFmtId="0" fontId="0" fillId="27" borderId="14" xfId="0" applyFill="1" applyBorder="1" applyAlignment="1">
      <alignment horizontal="center"/>
    </xf>
    <xf numFmtId="43" fontId="5" fillId="27" borderId="16" xfId="28" applyFont="1" applyFill="1" applyBorder="1" applyAlignment="1"/>
    <xf numFmtId="49" fontId="5" fillId="28" borderId="15" xfId="28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3" fontId="5" fillId="27" borderId="17" xfId="28" applyFont="1" applyFill="1" applyBorder="1" applyAlignment="1"/>
    <xf numFmtId="43" fontId="5" fillId="25" borderId="17" xfId="28" applyFont="1" applyFill="1" applyBorder="1" applyAlignment="1"/>
    <xf numFmtId="43" fontId="5" fillId="27" borderId="15" xfId="28" applyFont="1" applyFill="1" applyBorder="1" applyAlignment="1"/>
    <xf numFmtId="49" fontId="0" fillId="28" borderId="15" xfId="28" applyNumberFormat="1" applyFont="1" applyFill="1" applyBorder="1" applyAlignment="1">
      <alignment horizontal="center"/>
    </xf>
    <xf numFmtId="0" fontId="18" fillId="0" borderId="0" xfId="44" applyFont="1"/>
    <xf numFmtId="0" fontId="5" fillId="0" borderId="0" xfId="44"/>
    <xf numFmtId="0" fontId="19" fillId="0" borderId="0" xfId="44" applyFont="1" applyAlignment="1">
      <alignment horizontal="left"/>
    </xf>
    <xf numFmtId="0" fontId="5" fillId="0" borderId="0" xfId="44" applyAlignment="1">
      <alignment horizontal="left"/>
    </xf>
    <xf numFmtId="0" fontId="20" fillId="0" borderId="10" xfId="44" applyFont="1" applyBorder="1" applyAlignment="1">
      <alignment horizontal="left"/>
    </xf>
    <xf numFmtId="0" fontId="21" fillId="0" borderId="0" xfId="44" applyFont="1"/>
    <xf numFmtId="0" fontId="23" fillId="0" borderId="11" xfId="44" applyFont="1" applyBorder="1" applyAlignment="1">
      <alignment horizontal="center" vertical="center"/>
    </xf>
    <xf numFmtId="0" fontId="5" fillId="0" borderId="11" xfId="44" applyBorder="1"/>
    <xf numFmtId="0" fontId="24" fillId="0" borderId="11" xfId="42" applyFont="1" applyBorder="1" applyAlignment="1">
      <alignment horizontal="center" vertical="center"/>
    </xf>
    <xf numFmtId="0" fontId="12" fillId="29" borderId="15" xfId="0" applyFont="1" applyFill="1" applyBorder="1"/>
    <xf numFmtId="43" fontId="12" fillId="29" borderId="15" xfId="28" applyFont="1" applyFill="1" applyBorder="1"/>
    <xf numFmtId="43" fontId="12" fillId="29" borderId="15" xfId="0" applyNumberFormat="1" applyFont="1" applyFill="1" applyBorder="1"/>
    <xf numFmtId="0" fontId="26" fillId="30" borderId="0" xfId="0" applyFont="1" applyFill="1"/>
    <xf numFmtId="0" fontId="26" fillId="0" borderId="0" xfId="0" applyFont="1" applyFill="1"/>
    <xf numFmtId="0" fontId="0" fillId="30" borderId="0" xfId="0" applyFill="1"/>
    <xf numFmtId="0" fontId="21" fillId="30" borderId="0" xfId="0" applyFont="1" applyFill="1"/>
    <xf numFmtId="0" fontId="27" fillId="0" borderId="0" xfId="0" applyFont="1"/>
    <xf numFmtId="0" fontId="43" fillId="0" borderId="0" xfId="0" applyFont="1"/>
    <xf numFmtId="0" fontId="46" fillId="0" borderId="10" xfId="0" applyFont="1" applyBorder="1"/>
    <xf numFmtId="188" fontId="25" fillId="0" borderId="10" xfId="0" applyNumberFormat="1" applyFont="1" applyBorder="1" applyAlignment="1">
      <alignment horizontal="center"/>
    </xf>
    <xf numFmtId="0" fontId="43" fillId="0" borderId="10" xfId="0" applyFont="1" applyBorder="1"/>
    <xf numFmtId="0" fontId="43" fillId="0" borderId="0" xfId="0" applyFont="1" applyBorder="1"/>
    <xf numFmtId="189" fontId="43" fillId="0" borderId="0" xfId="28" applyNumberFormat="1" applyFont="1"/>
    <xf numFmtId="0" fontId="1" fillId="0" borderId="0" xfId="0" applyFont="1" applyAlignment="1">
      <alignment horizontal="center"/>
    </xf>
    <xf numFmtId="43" fontId="43" fillId="0" borderId="0" xfId="28" applyFont="1"/>
    <xf numFmtId="43" fontId="8" fillId="0" borderId="0" xfId="28" applyFont="1" applyFill="1"/>
    <xf numFmtId="189" fontId="8" fillId="0" borderId="0" xfId="28" applyNumberFormat="1" applyFont="1" applyFill="1"/>
    <xf numFmtId="43" fontId="9" fillId="0" borderId="0" xfId="28" applyFont="1" applyFill="1"/>
    <xf numFmtId="0" fontId="8" fillId="0" borderId="0" xfId="0" applyFont="1" applyFill="1"/>
    <xf numFmtId="0" fontId="12" fillId="0" borderId="0" xfId="0" applyFont="1" applyFill="1"/>
    <xf numFmtId="43" fontId="12" fillId="0" borderId="0" xfId="0" applyNumberFormat="1" applyFont="1" applyFill="1"/>
    <xf numFmtId="189" fontId="12" fillId="0" borderId="0" xfId="0" applyNumberFormat="1" applyFont="1" applyFill="1"/>
    <xf numFmtId="43" fontId="13" fillId="0" borderId="0" xfId="28" applyFont="1" applyFill="1"/>
    <xf numFmtId="189" fontId="12" fillId="0" borderId="0" xfId="0" applyNumberFormat="1" applyFont="1" applyFill="1" applyAlignment="1">
      <alignment vertical="center"/>
    </xf>
    <xf numFmtId="13" fontId="13" fillId="0" borderId="0" xfId="28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89" fontId="0" fillId="25" borderId="11" xfId="0" applyNumberFormat="1" applyFill="1" applyBorder="1" applyAlignment="1">
      <alignment horizontal="center" vertical="center"/>
    </xf>
    <xf numFmtId="189" fontId="12" fillId="26" borderId="11" xfId="0" applyNumberFormat="1" applyFont="1" applyFill="1" applyBorder="1" applyAlignment="1">
      <alignment horizontal="center" vertical="center"/>
    </xf>
    <xf numFmtId="43" fontId="13" fillId="26" borderId="11" xfId="28" applyFont="1" applyFill="1" applyBorder="1" applyAlignment="1">
      <alignment horizontal="center" vertical="center"/>
    </xf>
    <xf numFmtId="0" fontId="12" fillId="31" borderId="11" xfId="0" applyFont="1" applyFill="1" applyBorder="1" applyAlignment="1">
      <alignment horizontal="center" vertical="center"/>
    </xf>
    <xf numFmtId="0" fontId="5" fillId="27" borderId="15" xfId="28" applyNumberFormat="1" applyFont="1" applyFill="1" applyBorder="1" applyAlignment="1">
      <alignment horizontal="center"/>
    </xf>
    <xf numFmtId="49" fontId="5" fillId="0" borderId="15" xfId="28" applyNumberFormat="1" applyFont="1" applyBorder="1" applyAlignment="1">
      <alignment horizontal="center"/>
    </xf>
    <xf numFmtId="190" fontId="5" fillId="25" borderId="15" xfId="28" applyNumberFormat="1" applyFont="1" applyFill="1" applyBorder="1" applyAlignment="1"/>
    <xf numFmtId="189" fontId="5" fillId="25" borderId="15" xfId="28" applyNumberFormat="1" applyFont="1" applyFill="1" applyBorder="1" applyAlignment="1"/>
    <xf numFmtId="189" fontId="15" fillId="29" borderId="14" xfId="0" applyNumberFormat="1" applyFont="1" applyFill="1" applyBorder="1"/>
    <xf numFmtId="188" fontId="28" fillId="27" borderId="15" xfId="0" applyNumberFormat="1" applyFont="1" applyFill="1" applyBorder="1" applyAlignment="1">
      <alignment horizontal="center"/>
    </xf>
    <xf numFmtId="43" fontId="12" fillId="29" borderId="15" xfId="29" applyFont="1" applyFill="1" applyBorder="1"/>
    <xf numFmtId="189" fontId="12" fillId="29" borderId="15" xfId="0" applyNumberFormat="1" applyFont="1" applyFill="1" applyBorder="1"/>
    <xf numFmtId="43" fontId="13" fillId="29" borderId="15" xfId="28" quotePrefix="1" applyFont="1" applyFill="1" applyBorder="1"/>
    <xf numFmtId="190" fontId="5" fillId="25" borderId="17" xfId="28" applyNumberFormat="1" applyFont="1" applyFill="1" applyBorder="1" applyAlignment="1"/>
    <xf numFmtId="188" fontId="28" fillId="0" borderId="0" xfId="0" applyNumberFormat="1" applyFont="1" applyAlignment="1">
      <alignment horizontal="center"/>
    </xf>
    <xf numFmtId="189" fontId="0" fillId="0" borderId="0" xfId="0" applyNumberFormat="1"/>
    <xf numFmtId="16" fontId="12" fillId="0" borderId="0" xfId="0" applyNumberFormat="1" applyFont="1" applyFill="1"/>
    <xf numFmtId="0" fontId="0" fillId="27" borderId="14" xfId="0" applyNumberFormat="1" applyFill="1" applyBorder="1" applyAlignment="1">
      <alignment horizontal="center"/>
    </xf>
    <xf numFmtId="0" fontId="0" fillId="0" borderId="14" xfId="0" applyBorder="1" applyAlignment="1">
      <alignment horizontal="left"/>
    </xf>
    <xf numFmtId="1" fontId="0" fillId="0" borderId="18" xfId="0" applyNumberFormat="1" applyBorder="1" applyAlignment="1">
      <alignment horizontal="center"/>
    </xf>
    <xf numFmtId="43" fontId="5" fillId="27" borderId="14" xfId="28" applyFont="1" applyFill="1" applyBorder="1" applyAlignment="1">
      <alignment horizontal="center"/>
    </xf>
    <xf numFmtId="0" fontId="0" fillId="0" borderId="14" xfId="0" applyBorder="1" applyAlignment="1"/>
    <xf numFmtId="190" fontId="5" fillId="25" borderId="16" xfId="28" applyNumberFormat="1" applyFont="1" applyFill="1" applyBorder="1" applyAlignment="1"/>
    <xf numFmtId="43" fontId="5" fillId="25" borderId="16" xfId="28" applyFont="1" applyFill="1" applyBorder="1" applyAlignment="1"/>
    <xf numFmtId="190" fontId="5" fillId="25" borderId="14" xfId="28" applyNumberFormat="1" applyFont="1" applyFill="1" applyBorder="1" applyAlignment="1"/>
    <xf numFmtId="187" fontId="28" fillId="27" borderId="15" xfId="0" applyNumberFormat="1" applyFont="1" applyFill="1" applyBorder="1" applyAlignment="1">
      <alignment horizontal="center"/>
    </xf>
    <xf numFmtId="0" fontId="3" fillId="0" borderId="0" xfId="41" applyFont="1" applyFill="1" applyAlignment="1">
      <alignment vertical="top"/>
    </xf>
    <xf numFmtId="0" fontId="2" fillId="32" borderId="12" xfId="41" applyFont="1" applyFill="1" applyBorder="1" applyAlignment="1">
      <alignment horizontal="center" vertical="top"/>
    </xf>
    <xf numFmtId="0" fontId="2" fillId="32" borderId="12" xfId="41" applyFont="1" applyFill="1" applyBorder="1" applyAlignment="1">
      <alignment vertical="top" wrapText="1"/>
    </xf>
    <xf numFmtId="0" fontId="3" fillId="32" borderId="12" xfId="41" applyFont="1" applyFill="1" applyBorder="1" applyAlignment="1">
      <alignment vertical="top"/>
    </xf>
    <xf numFmtId="0" fontId="3" fillId="32" borderId="12" xfId="41" applyFont="1" applyFill="1" applyBorder="1" applyAlignment="1">
      <alignment vertical="top" wrapText="1"/>
    </xf>
    <xf numFmtId="0" fontId="2" fillId="32" borderId="18" xfId="41" applyFont="1" applyFill="1" applyBorder="1" applyAlignment="1">
      <alignment horizontal="center" vertical="top"/>
    </xf>
    <xf numFmtId="0" fontId="3" fillId="32" borderId="13" xfId="41" applyFont="1" applyFill="1" applyBorder="1" applyAlignment="1">
      <alignment vertical="top" wrapText="1"/>
    </xf>
    <xf numFmtId="0" fontId="2" fillId="32" borderId="13" xfId="41" applyFont="1" applyFill="1" applyBorder="1" applyAlignment="1">
      <alignment horizontal="center" vertical="top"/>
    </xf>
    <xf numFmtId="0" fontId="3" fillId="32" borderId="11" xfId="41" applyFont="1" applyFill="1" applyBorder="1" applyAlignment="1">
      <alignment vertical="top" wrapText="1"/>
    </xf>
    <xf numFmtId="40" fontId="5" fillId="27" borderId="15" xfId="28" applyNumberFormat="1" applyFont="1" applyFill="1" applyBorder="1" applyAlignment="1"/>
    <xf numFmtId="40" fontId="5" fillId="25" borderId="15" xfId="28" applyNumberFormat="1" applyFont="1" applyFill="1" applyBorder="1" applyAlignment="1"/>
    <xf numFmtId="40" fontId="5" fillId="27" borderId="16" xfId="28" applyNumberFormat="1" applyFont="1" applyFill="1" applyBorder="1" applyAlignment="1"/>
    <xf numFmtId="40" fontId="5" fillId="27" borderId="17" xfId="28" applyNumberFormat="1" applyFont="1" applyFill="1" applyBorder="1" applyAlignment="1"/>
    <xf numFmtId="40" fontId="5" fillId="25" borderId="17" xfId="28" applyNumberFormat="1" applyFont="1" applyFill="1" applyBorder="1" applyAlignment="1"/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/>
    <xf numFmtId="0" fontId="0" fillId="27" borderId="15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" fontId="0" fillId="0" borderId="15" xfId="0" applyNumberFormat="1" applyBorder="1" applyAlignment="1">
      <alignment horizontal="center" vertical="center"/>
    </xf>
    <xf numFmtId="0" fontId="0" fillId="27" borderId="14" xfId="0" applyFill="1" applyBorder="1" applyAlignment="1">
      <alignment horizontal="center" vertical="center"/>
    </xf>
    <xf numFmtId="187" fontId="28" fillId="27" borderId="15" xfId="0" applyNumberFormat="1" applyFont="1" applyFill="1" applyBorder="1" applyAlignment="1">
      <alignment vertical="center"/>
    </xf>
    <xf numFmtId="0" fontId="0" fillId="28" borderId="15" xfId="28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7" borderId="15" xfId="0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43" fontId="5" fillId="0" borderId="18" xfId="28" applyFont="1" applyFill="1" applyBorder="1" applyAlignment="1">
      <alignment vertical="center" wrapText="1"/>
    </xf>
    <xf numFmtId="43" fontId="5" fillId="0" borderId="15" xfId="28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5" xfId="28" applyFont="1" applyFill="1" applyBorder="1" applyAlignment="1">
      <alignment horizontal="center" vertical="center" wrapText="1"/>
    </xf>
    <xf numFmtId="43" fontId="5" fillId="0" borderId="18" xfId="28" applyFont="1" applyFill="1" applyBorder="1" applyAlignment="1">
      <alignment horizontal="center" vertical="center" wrapText="1"/>
    </xf>
    <xf numFmtId="43" fontId="5" fillId="0" borderId="15" xfId="28" applyFont="1" applyFill="1" applyBorder="1" applyAlignment="1">
      <alignment horizontal="center" vertical="center" wrapText="1"/>
    </xf>
    <xf numFmtId="43" fontId="5" fillId="0" borderId="11" xfId="28" applyBorder="1"/>
    <xf numFmtId="43" fontId="21" fillId="0" borderId="17" xfId="28" applyFont="1" applyBorder="1"/>
    <xf numFmtId="0" fontId="0" fillId="0" borderId="11" xfId="44" applyFont="1" applyBorder="1" applyAlignment="1">
      <alignment vertical="center"/>
    </xf>
    <xf numFmtId="0" fontId="21" fillId="30" borderId="0" xfId="0" applyFont="1" applyFill="1" applyAlignment="1"/>
    <xf numFmtId="0" fontId="0" fillId="31" borderId="0" xfId="0" applyFill="1"/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5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15" xfId="28" applyNumberFormat="1" applyFont="1" applyFill="1" applyBorder="1" applyAlignment="1">
      <alignment horizontal="center" vertical="center" wrapText="1"/>
    </xf>
    <xf numFmtId="49" fontId="5" fillId="0" borderId="18" xfId="28" applyNumberFormat="1" applyFont="1" applyFill="1" applyBorder="1" applyAlignment="1">
      <alignment horizontal="center" vertical="center" wrapText="1"/>
    </xf>
    <xf numFmtId="49" fontId="5" fillId="0" borderId="15" xfId="28" applyNumberFormat="1" applyFont="1" applyFill="1" applyBorder="1" applyAlignment="1">
      <alignment horizontal="center" vertical="center" wrapText="1"/>
    </xf>
    <xf numFmtId="49" fontId="0" fillId="0" borderId="11" xfId="44" applyNumberFormat="1" applyFont="1" applyBorder="1" applyAlignment="1">
      <alignment horizontal="center" vertical="center"/>
    </xf>
    <xf numFmtId="191" fontId="5" fillId="27" borderId="16" xfId="28" applyNumberFormat="1" applyFont="1" applyFill="1" applyBorder="1" applyAlignment="1">
      <alignment vertical="center"/>
    </xf>
    <xf numFmtId="191" fontId="5" fillId="0" borderId="16" xfId="28" applyNumberFormat="1" applyFont="1" applyBorder="1" applyAlignment="1">
      <alignment vertical="center"/>
    </xf>
    <xf numFmtId="191" fontId="5" fillId="25" borderId="15" xfId="28" applyNumberFormat="1" applyFont="1" applyFill="1" applyBorder="1" applyAlignment="1">
      <alignment vertical="center"/>
    </xf>
    <xf numFmtId="191" fontId="5" fillId="27" borderId="17" xfId="28" applyNumberFormat="1" applyFont="1" applyFill="1" applyBorder="1" applyAlignment="1">
      <alignment vertical="center"/>
    </xf>
    <xf numFmtId="191" fontId="5" fillId="0" borderId="17" xfId="28" applyNumberFormat="1" applyFont="1" applyBorder="1" applyAlignment="1">
      <alignment vertical="center"/>
    </xf>
    <xf numFmtId="191" fontId="5" fillId="25" borderId="17" xfId="28" applyNumberFormat="1" applyFont="1" applyFill="1" applyBorder="1" applyAlignment="1">
      <alignment vertical="center"/>
    </xf>
    <xf numFmtId="191" fontId="5" fillId="27" borderId="15" xfId="28" applyNumberFormat="1" applyFont="1" applyFill="1" applyBorder="1" applyAlignment="1">
      <alignment vertical="center"/>
    </xf>
    <xf numFmtId="191" fontId="5" fillId="0" borderId="15" xfId="28" applyNumberFormat="1" applyFont="1" applyBorder="1" applyAlignment="1">
      <alignment vertical="center"/>
    </xf>
    <xf numFmtId="43" fontId="0" fillId="0" borderId="15" xfId="28" applyFont="1" applyFill="1" applyBorder="1" applyAlignment="1">
      <alignment horizontal="left" vertical="center" wrapText="1"/>
    </xf>
    <xf numFmtId="191" fontId="5" fillId="27" borderId="18" xfId="28" applyNumberFormat="1" applyFont="1" applyFill="1" applyBorder="1" applyAlignment="1">
      <alignment vertical="center"/>
    </xf>
    <xf numFmtId="191" fontId="5" fillId="0" borderId="18" xfId="28" applyNumberFormat="1" applyFont="1" applyBorder="1" applyAlignment="1">
      <alignment vertical="center"/>
    </xf>
    <xf numFmtId="0" fontId="0" fillId="0" borderId="15" xfId="0" applyBorder="1" applyAlignment="1">
      <alignment vertical="center" wrapText="1"/>
    </xf>
    <xf numFmtId="191" fontId="5" fillId="25" borderId="14" xfId="28" applyNumberFormat="1" applyFont="1" applyFill="1" applyBorder="1" applyAlignment="1">
      <alignment vertical="center"/>
    </xf>
    <xf numFmtId="0" fontId="21" fillId="0" borderId="19" xfId="44" applyFont="1" applyBorder="1" applyAlignment="1">
      <alignment horizontal="center" vertical="center"/>
    </xf>
    <xf numFmtId="0" fontId="21" fillId="0" borderId="20" xfId="44" applyFont="1" applyBorder="1" applyAlignment="1">
      <alignment horizontal="center" vertical="center"/>
    </xf>
    <xf numFmtId="0" fontId="21" fillId="0" borderId="21" xfId="44" applyFont="1" applyBorder="1" applyAlignment="1">
      <alignment horizontal="center" vertical="center"/>
    </xf>
    <xf numFmtId="0" fontId="26" fillId="0" borderId="19" xfId="44" applyFont="1" applyBorder="1" applyAlignment="1">
      <alignment horizontal="center" vertical="center"/>
    </xf>
    <xf numFmtId="0" fontId="26" fillId="0" borderId="20" xfId="44" applyFont="1" applyBorder="1" applyAlignment="1">
      <alignment horizontal="center" vertical="center"/>
    </xf>
    <xf numFmtId="0" fontId="26" fillId="0" borderId="21" xfId="44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7" borderId="12" xfId="0" applyFill="1" applyBorder="1" applyAlignment="1">
      <alignment horizontal="center" vertical="center" wrapText="1"/>
    </xf>
    <xf numFmtId="0" fontId="0" fillId="27" borderId="13" xfId="0" applyFill="1" applyBorder="1" applyAlignment="1">
      <alignment horizontal="center" vertical="center" wrapText="1"/>
    </xf>
    <xf numFmtId="43" fontId="0" fillId="0" borderId="12" xfId="28" applyFont="1" applyBorder="1" applyAlignment="1">
      <alignment horizontal="center" vertical="center" wrapText="1"/>
    </xf>
    <xf numFmtId="43" fontId="5" fillId="0" borderId="13" xfId="28" applyFont="1" applyBorder="1" applyAlignment="1">
      <alignment horizontal="center" vertical="center" wrapText="1"/>
    </xf>
    <xf numFmtId="49" fontId="0" fillId="0" borderId="12" xfId="28" applyNumberFormat="1" applyFont="1" applyBorder="1" applyAlignment="1">
      <alignment horizontal="center" vertical="center" wrapText="1"/>
    </xf>
    <xf numFmtId="49" fontId="5" fillId="0" borderId="13" xfId="28" applyNumberFormat="1" applyFont="1" applyBorder="1" applyAlignment="1">
      <alignment horizontal="center" vertical="center" wrapText="1"/>
    </xf>
    <xf numFmtId="43" fontId="0" fillId="0" borderId="12" xfId="28" applyFont="1" applyFill="1" applyBorder="1" applyAlignment="1">
      <alignment horizontal="center" vertical="center" wrapText="1"/>
    </xf>
    <xf numFmtId="43" fontId="5" fillId="0" borderId="13" xfId="28" applyFont="1" applyFill="1" applyBorder="1" applyAlignment="1">
      <alignment horizontal="center" vertical="center" wrapText="1"/>
    </xf>
    <xf numFmtId="49" fontId="0" fillId="0" borderId="12" xfId="28" applyNumberFormat="1" applyFont="1" applyFill="1" applyBorder="1" applyAlignment="1">
      <alignment horizontal="center" vertical="center" wrapText="1"/>
    </xf>
    <xf numFmtId="49" fontId="0" fillId="0" borderId="13" xfId="28" applyNumberFormat="1" applyFont="1" applyFill="1" applyBorder="1" applyAlignment="1">
      <alignment horizontal="center" vertical="center" wrapText="1"/>
    </xf>
    <xf numFmtId="43" fontId="5" fillId="28" borderId="12" xfId="28" applyFont="1" applyFill="1" applyBorder="1" applyAlignment="1">
      <alignment horizontal="center" vertical="center" wrapText="1"/>
    </xf>
    <xf numFmtId="43" fontId="5" fillId="28" borderId="13" xfId="28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3" fontId="0" fillId="27" borderId="11" xfId="28" applyFont="1" applyFill="1" applyBorder="1" applyAlignment="1">
      <alignment horizontal="center" vertical="center" wrapText="1"/>
    </xf>
    <xf numFmtId="43" fontId="14" fillId="0" borderId="11" xfId="28" applyFont="1" applyFill="1" applyBorder="1" applyAlignment="1">
      <alignment horizontal="center" vertical="center" wrapText="1"/>
    </xf>
    <xf numFmtId="43" fontId="5" fillId="25" borderId="11" xfId="28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88" fontId="28" fillId="27" borderId="22" xfId="0" applyNumberFormat="1" applyFont="1" applyFill="1" applyBorder="1" applyAlignment="1">
      <alignment horizontal="center" vertical="center" wrapText="1"/>
    </xf>
    <xf numFmtId="188" fontId="28" fillId="27" borderId="23" xfId="0" applyNumberFormat="1" applyFont="1" applyFill="1" applyBorder="1" applyAlignment="1">
      <alignment horizontal="center" vertical="center" wrapText="1"/>
    </xf>
    <xf numFmtId="43" fontId="5" fillId="0" borderId="12" xfId="28" applyFont="1" applyBorder="1" applyAlignment="1">
      <alignment horizontal="center" vertical="center" wrapText="1"/>
    </xf>
    <xf numFmtId="43" fontId="5" fillId="27" borderId="12" xfId="28" applyFont="1" applyFill="1" applyBorder="1" applyAlignment="1">
      <alignment horizontal="center" vertical="center" wrapText="1"/>
    </xf>
    <xf numFmtId="43" fontId="5" fillId="27" borderId="13" xfId="28" applyFont="1" applyFill="1" applyBorder="1" applyAlignment="1">
      <alignment horizontal="center" vertical="center" wrapText="1"/>
    </xf>
    <xf numFmtId="43" fontId="5" fillId="25" borderId="12" xfId="28" applyFont="1" applyFill="1" applyBorder="1" applyAlignment="1">
      <alignment horizontal="center" vertical="center" wrapText="1"/>
    </xf>
    <xf numFmtId="43" fontId="5" fillId="25" borderId="13" xfId="28" applyFont="1" applyFill="1" applyBorder="1" applyAlignment="1">
      <alignment horizontal="center" vertical="center" wrapText="1"/>
    </xf>
    <xf numFmtId="43" fontId="0" fillId="25" borderId="12" xfId="28" applyFont="1" applyFill="1" applyBorder="1" applyAlignment="1">
      <alignment horizontal="center" vertical="center" wrapText="1"/>
    </xf>
    <xf numFmtId="43" fontId="0" fillId="25" borderId="13" xfId="28" applyFont="1" applyFill="1" applyBorder="1" applyAlignment="1">
      <alignment horizontal="center" vertical="center" wrapText="1"/>
    </xf>
    <xf numFmtId="43" fontId="5" fillId="25" borderId="19" xfId="28" applyFont="1" applyFill="1" applyBorder="1" applyAlignment="1">
      <alignment horizontal="center" vertical="center" wrapText="1"/>
    </xf>
    <xf numFmtId="43" fontId="5" fillId="25" borderId="21" xfId="28" applyFont="1" applyFill="1" applyBorder="1" applyAlignment="1">
      <alignment horizontal="center" vertical="center" wrapText="1"/>
    </xf>
    <xf numFmtId="43" fontId="0" fillId="28" borderId="12" xfId="28" applyFont="1" applyFill="1" applyBorder="1" applyAlignment="1">
      <alignment horizontal="center" vertical="center" wrapText="1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2 3" xfId="43"/>
    <cellStyle name="Normal 3" xfId="44"/>
    <cellStyle name="Note 2" xfId="45"/>
    <cellStyle name="Output 2" xfId="46"/>
    <cellStyle name="Percent 2" xfId="47"/>
    <cellStyle name="Title 2" xfId="48"/>
    <cellStyle name="Total 2" xfId="49"/>
    <cellStyle name="Warning Text 2" xfId="5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2019300</xdr:colOff>
      <xdr:row>3</xdr:row>
      <xdr:rowOff>276225</xdr:rowOff>
    </xdr:from>
    <xdr:to>
      <xdr:col>4</xdr:col>
      <xdr:colOff>2181225</xdr:colOff>
      <xdr:row>4</xdr:row>
      <xdr:rowOff>114300</xdr:rowOff>
    </xdr:to>
    <xdr:pic>
      <xdr:nvPicPr>
        <xdr:cNvPr id="2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0" t="15163" r="90858" b="82552"/>
        <a:stretch>
          <a:fillRect/>
        </a:stretch>
      </xdr:blipFill>
      <xdr:spPr bwMode="auto">
        <a:xfrm>
          <a:off x="9172575" y="2714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2000250</xdr:colOff>
      <xdr:row>2</xdr:row>
      <xdr:rowOff>104775</xdr:rowOff>
    </xdr:from>
    <xdr:to>
      <xdr:col>4</xdr:col>
      <xdr:colOff>2162175</xdr:colOff>
      <xdr:row>2</xdr:row>
      <xdr:rowOff>276225</xdr:rowOff>
    </xdr:to>
    <xdr:pic>
      <xdr:nvPicPr>
        <xdr:cNvPr id="25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0" t="15163" r="90858" b="82552"/>
        <a:stretch>
          <a:fillRect/>
        </a:stretch>
      </xdr:blipFill>
      <xdr:spPr bwMode="auto">
        <a:xfrm>
          <a:off x="9153525" y="762000"/>
          <a:ext cx="161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2028825</xdr:colOff>
      <xdr:row>4</xdr:row>
      <xdr:rowOff>1609725</xdr:rowOff>
    </xdr:from>
    <xdr:to>
      <xdr:col>4</xdr:col>
      <xdr:colOff>2190750</xdr:colOff>
      <xdr:row>5</xdr:row>
      <xdr:rowOff>0</xdr:rowOff>
    </xdr:to>
    <xdr:pic>
      <xdr:nvPicPr>
        <xdr:cNvPr id="2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0" t="15163" r="90858" b="82552"/>
        <a:stretch>
          <a:fillRect/>
        </a:stretch>
      </xdr:blipFill>
      <xdr:spPr bwMode="auto">
        <a:xfrm>
          <a:off x="9182100" y="4371975"/>
          <a:ext cx="161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18</xdr:col>
      <xdr:colOff>657225</xdr:colOff>
      <xdr:row>45</xdr:row>
      <xdr:rowOff>47625</xdr:rowOff>
    </xdr:to>
    <xdr:grpSp>
      <xdr:nvGrpSpPr>
        <xdr:cNvPr id="14066" name="Group 42"/>
        <xdr:cNvGrpSpPr>
          <a:grpSpLocks/>
        </xdr:cNvGrpSpPr>
      </xdr:nvGrpSpPr>
      <xdr:grpSpPr bwMode="auto">
        <a:xfrm>
          <a:off x="0" y="1190625"/>
          <a:ext cx="13001625" cy="7058025"/>
          <a:chOff x="13561017" y="8766229"/>
          <a:chExt cx="12862140" cy="6925805"/>
        </a:xfrm>
      </xdr:grpSpPr>
      <xdr:pic>
        <xdr:nvPicPr>
          <xdr:cNvPr id="14082" name="Picture 185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61017" y="8766229"/>
            <a:ext cx="12862140" cy="6925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Box 40"/>
          <xdr:cNvSpPr txBox="1"/>
        </xdr:nvSpPr>
        <xdr:spPr>
          <a:xfrm>
            <a:off x="21985012" y="9233557"/>
            <a:ext cx="1959945" cy="644913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th-TH" sz="1100"/>
              <a:t>ค่าเสื่อมราคาสะสมตอนปรับปรุง</a:t>
            </a:r>
            <a:r>
              <a:rPr lang="th-TH" sz="1100" baseline="0"/>
              <a:t> </a:t>
            </a:r>
            <a:r>
              <a:rPr lang="en-US" sz="1100" baseline="0"/>
              <a:t>T-Code : ZRETIRE --&gt; </a:t>
            </a:r>
            <a:r>
              <a:rPr lang="en-US" sz="1100"/>
              <a:t>Simulate</a:t>
            </a:r>
            <a:endParaRPr lang="th-TH" sz="1100"/>
          </a:p>
        </xdr:txBody>
      </xdr:sp>
      <xdr:sp macro="" textlink="">
        <xdr:nvSpPr>
          <xdr:cNvPr id="42" name="Rounded Rectangle 41"/>
          <xdr:cNvSpPr/>
        </xdr:nvSpPr>
        <xdr:spPr>
          <a:xfrm>
            <a:off x="13787165" y="11962754"/>
            <a:ext cx="4438145" cy="17758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0</xdr:colOff>
      <xdr:row>54</xdr:row>
      <xdr:rowOff>0</xdr:rowOff>
    </xdr:from>
    <xdr:to>
      <xdr:col>18</xdr:col>
      <xdr:colOff>657225</xdr:colOff>
      <xdr:row>92</xdr:row>
      <xdr:rowOff>161925</xdr:rowOff>
    </xdr:to>
    <xdr:grpSp>
      <xdr:nvGrpSpPr>
        <xdr:cNvPr id="14067" name="Group 46"/>
        <xdr:cNvGrpSpPr>
          <a:grpSpLocks/>
        </xdr:cNvGrpSpPr>
      </xdr:nvGrpSpPr>
      <xdr:grpSpPr bwMode="auto">
        <a:xfrm>
          <a:off x="0" y="9829800"/>
          <a:ext cx="13001625" cy="7038975"/>
          <a:chOff x="0" y="8411059"/>
          <a:chExt cx="12862140" cy="6910146"/>
        </a:xfrm>
      </xdr:grpSpPr>
      <xdr:pic>
        <xdr:nvPicPr>
          <xdr:cNvPr id="14079" name="Picture 185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8411059"/>
            <a:ext cx="12862140" cy="6910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Rounded Rectangle 44"/>
          <xdr:cNvSpPr/>
        </xdr:nvSpPr>
        <xdr:spPr bwMode="auto">
          <a:xfrm>
            <a:off x="7104801" y="14049514"/>
            <a:ext cx="1592455" cy="402079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h-TH"/>
          </a:p>
        </xdr:txBody>
      </xdr:sp>
      <xdr:sp macro="" textlink="">
        <xdr:nvSpPr>
          <xdr:cNvPr id="46" name="TextBox 45"/>
          <xdr:cNvSpPr txBox="1"/>
        </xdr:nvSpPr>
        <xdr:spPr>
          <a:xfrm>
            <a:off x="8640720" y="8859891"/>
            <a:ext cx="1893985" cy="635846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/>
              <a:t>AW01N</a:t>
            </a:r>
            <a:r>
              <a:rPr lang="en-US" sz="1100" baseline="0"/>
              <a:t> </a:t>
            </a:r>
            <a:r>
              <a:rPr lang="th-TH" sz="1100" baseline="0"/>
              <a:t> กรณีลืมดูค่าเสื่อมสะสมตอน </a:t>
            </a:r>
            <a:r>
              <a:rPr lang="en-US" sz="1100" baseline="0"/>
              <a:t>Simulate</a:t>
            </a:r>
            <a:endParaRPr lang="th-TH" sz="1100"/>
          </a:p>
        </xdr:txBody>
      </xdr:sp>
    </xdr:grpSp>
    <xdr:clientData/>
  </xdr:twoCellAnchor>
  <xdr:twoCellAnchor>
    <xdr:from>
      <xdr:col>0</xdr:col>
      <xdr:colOff>0</xdr:colOff>
      <xdr:row>139</xdr:row>
      <xdr:rowOff>28575</xdr:rowOff>
    </xdr:from>
    <xdr:to>
      <xdr:col>18</xdr:col>
      <xdr:colOff>657225</xdr:colOff>
      <xdr:row>177</xdr:row>
      <xdr:rowOff>76200</xdr:rowOff>
    </xdr:to>
    <xdr:grpSp>
      <xdr:nvGrpSpPr>
        <xdr:cNvPr id="14068" name="Group 56"/>
        <xdr:cNvGrpSpPr>
          <a:grpSpLocks/>
        </xdr:cNvGrpSpPr>
      </xdr:nvGrpSpPr>
      <xdr:grpSpPr bwMode="auto">
        <a:xfrm>
          <a:off x="0" y="25260300"/>
          <a:ext cx="13001625" cy="6924675"/>
          <a:chOff x="0" y="24797289"/>
          <a:chExt cx="12862140" cy="6795845"/>
        </a:xfrm>
      </xdr:grpSpPr>
      <xdr:grpSp>
        <xdr:nvGrpSpPr>
          <xdr:cNvPr id="14075" name="Group 47"/>
          <xdr:cNvGrpSpPr>
            <a:grpSpLocks/>
          </xdr:cNvGrpSpPr>
        </xdr:nvGrpSpPr>
        <xdr:grpSpPr bwMode="auto">
          <a:xfrm>
            <a:off x="0" y="24797289"/>
            <a:ext cx="12862140" cy="6795845"/>
            <a:chOff x="13854545" y="21712670"/>
            <a:chExt cx="13126316" cy="6628535"/>
          </a:xfrm>
        </xdr:grpSpPr>
        <xdr:pic>
          <xdr:nvPicPr>
            <xdr:cNvPr id="14077" name="Picture 177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854545" y="21712670"/>
              <a:ext cx="13126316" cy="66285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50" name="TextBox 49"/>
            <xdr:cNvSpPr txBox="1"/>
          </xdr:nvSpPr>
          <xdr:spPr>
            <a:xfrm>
              <a:off x="22028441" y="22223259"/>
              <a:ext cx="1923270" cy="620001"/>
            </a:xfrm>
            <a:prstGeom prst="rect">
              <a:avLst/>
            </a:prstGeom>
            <a:ln/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US" sz="1100"/>
                <a:t>AW01N</a:t>
              </a:r>
              <a:r>
                <a:rPr lang="en-US" sz="1100" baseline="0"/>
                <a:t> </a:t>
              </a:r>
              <a:r>
                <a:rPr lang="th-TH" sz="1100" baseline="0"/>
                <a:t> กรณีลืมดูค่าเสื่อมสะสมตอน </a:t>
              </a:r>
              <a:r>
                <a:rPr lang="en-US" sz="1100" baseline="0"/>
                <a:t>Simulate</a:t>
              </a:r>
              <a:endParaRPr lang="th-TH" sz="1100"/>
            </a:p>
          </xdr:txBody>
        </xdr:sp>
      </xdr:grpSp>
      <xdr:sp macro="" textlink="">
        <xdr:nvSpPr>
          <xdr:cNvPr id="53" name="Rounded Rectangle 52"/>
          <xdr:cNvSpPr/>
        </xdr:nvSpPr>
        <xdr:spPr>
          <a:xfrm>
            <a:off x="8075351" y="30284443"/>
            <a:ext cx="678443" cy="261738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0</xdr:colOff>
      <xdr:row>178</xdr:row>
      <xdr:rowOff>0</xdr:rowOff>
    </xdr:from>
    <xdr:to>
      <xdr:col>18</xdr:col>
      <xdr:colOff>657225</xdr:colOff>
      <xdr:row>216</xdr:row>
      <xdr:rowOff>38100</xdr:rowOff>
    </xdr:to>
    <xdr:grpSp>
      <xdr:nvGrpSpPr>
        <xdr:cNvPr id="14069" name="Group 57"/>
        <xdr:cNvGrpSpPr>
          <a:grpSpLocks/>
        </xdr:cNvGrpSpPr>
      </xdr:nvGrpSpPr>
      <xdr:grpSpPr bwMode="auto">
        <a:xfrm>
          <a:off x="0" y="32289750"/>
          <a:ext cx="13001625" cy="6915150"/>
          <a:chOff x="0" y="31690805"/>
          <a:chExt cx="12862140" cy="6786320"/>
        </a:xfrm>
      </xdr:grpSpPr>
      <xdr:pic>
        <xdr:nvPicPr>
          <xdr:cNvPr id="14073" name="Picture 177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31690805"/>
            <a:ext cx="12862140" cy="6786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" name="Rounded Rectangle 53"/>
          <xdr:cNvSpPr/>
        </xdr:nvSpPr>
        <xdr:spPr>
          <a:xfrm>
            <a:off x="876322" y="34906362"/>
            <a:ext cx="3156642" cy="224341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h-TH"/>
          </a:p>
        </xdr:txBody>
      </xdr:sp>
    </xdr:grpSp>
    <xdr:clientData/>
  </xdr:twoCellAnchor>
  <xdr:twoCellAnchor>
    <xdr:from>
      <xdr:col>0</xdr:col>
      <xdr:colOff>0</xdr:colOff>
      <xdr:row>94</xdr:row>
      <xdr:rowOff>0</xdr:rowOff>
    </xdr:from>
    <xdr:to>
      <xdr:col>18</xdr:col>
      <xdr:colOff>657225</xdr:colOff>
      <xdr:row>132</xdr:row>
      <xdr:rowOff>66675</xdr:rowOff>
    </xdr:to>
    <xdr:grpSp>
      <xdr:nvGrpSpPr>
        <xdr:cNvPr id="14070" name="Group 55"/>
        <xdr:cNvGrpSpPr>
          <a:grpSpLocks/>
        </xdr:cNvGrpSpPr>
      </xdr:nvGrpSpPr>
      <xdr:grpSpPr bwMode="auto">
        <a:xfrm>
          <a:off x="0" y="17068800"/>
          <a:ext cx="13001625" cy="6943725"/>
          <a:chOff x="0" y="16757542"/>
          <a:chExt cx="12862140" cy="6814895"/>
        </a:xfrm>
      </xdr:grpSpPr>
      <xdr:pic>
        <xdr:nvPicPr>
          <xdr:cNvPr id="14071" name="Picture 188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6757542"/>
            <a:ext cx="12862140" cy="68148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" name="Rounded Rectangle 54"/>
          <xdr:cNvSpPr/>
        </xdr:nvSpPr>
        <xdr:spPr>
          <a:xfrm>
            <a:off x="876322" y="19973350"/>
            <a:ext cx="3128374" cy="25240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h-TH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28575</xdr:rowOff>
    </xdr:from>
    <xdr:to>
      <xdr:col>2</xdr:col>
      <xdr:colOff>3019426</xdr:colOff>
      <xdr:row>23</xdr:row>
      <xdr:rowOff>76199</xdr:rowOff>
    </xdr:to>
    <xdr:sp macro="" textlink="">
      <xdr:nvSpPr>
        <xdr:cNvPr id="2" name="TextBox 1"/>
        <xdr:cNvSpPr txBox="1"/>
      </xdr:nvSpPr>
      <xdr:spPr>
        <a:xfrm>
          <a:off x="0" y="6276975"/>
          <a:ext cx="3771901" cy="1676399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900" b="1"/>
            <a:t>หมายเหตุ :</a:t>
          </a:r>
          <a:r>
            <a:rPr lang="en-US" sz="900" b="1"/>
            <a:t>-</a:t>
          </a:r>
        </a:p>
        <a:p>
          <a:r>
            <a:rPr lang="th-TH" sz="900" baseline="0"/>
            <a:t>     </a:t>
          </a:r>
          <a:r>
            <a:rPr lang="th-TH" sz="900"/>
            <a:t>ส่วนงานจะต้องจัดทำหนังสือ</a:t>
          </a:r>
          <a:r>
            <a:rPr lang="th-TH" sz="900">
              <a:solidFill>
                <a:schemeClr val="dk1"/>
              </a:solidFill>
              <a:latin typeface="+mn-lt"/>
              <a:ea typeface="+mn-ea"/>
              <a:cs typeface="+mn-cs"/>
            </a:rPr>
            <a:t>ที่ได้รับอนุมัติจากหัวหน้าส่วนงาน พร้อมแนบแบบฟอร์มประกอบการบันทึกรายการที่ส่วนงานกรอกข้อมูลแล้ว ส่งมาที่งานบัญชีกองคลัง โดยให้ส่วนงานดำเนินการส่งเอกสารดังนี้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900">
              <a:solidFill>
                <a:schemeClr val="dk1"/>
              </a:solidFill>
              <a:latin typeface="+mn-lt"/>
              <a:ea typeface="+mn-ea"/>
              <a:cs typeface="+mn-cs"/>
            </a:rPr>
            <a:t>1. ส่งเป็นเอกสารมาที่งานบัญชีกองคลัง 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900">
              <a:solidFill>
                <a:schemeClr val="dk1"/>
              </a:solidFill>
              <a:latin typeface="+mn-lt"/>
              <a:ea typeface="+mn-ea"/>
              <a:cs typeface="+mn-cs"/>
            </a:rPr>
            <a:t>2. ส่ง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E-mail : </a:t>
          </a:r>
          <a:r>
            <a:rPr lang="en-US" sz="9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conversion.am@gmail.com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h-TH" sz="900">
              <a:solidFill>
                <a:schemeClr val="dk1"/>
              </a:solidFill>
              <a:latin typeface="+mn-lt"/>
              <a:ea typeface="+mn-ea"/>
              <a:cs typeface="+mn-cs"/>
            </a:rPr>
            <a:t>พร้อมแนบรายละเอียดดังต่อไปนี้</a:t>
          </a:r>
        </a:p>
        <a:p>
          <a:pPr lvl="0"/>
          <a:r>
            <a:rPr lang="th-TH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2.1 </a:t>
          </a:r>
          <a:r>
            <a:rPr lang="th-TH" sz="900">
              <a:solidFill>
                <a:schemeClr val="dk1"/>
              </a:solidFill>
              <a:latin typeface="+mn-lt"/>
              <a:ea typeface="+mn-ea"/>
              <a:cs typeface="+mn-cs"/>
            </a:rPr>
            <a:t>สแกนหนังสือหนังสือที่ได้รับอนุมัติจากหัวหน้าส่วนงาน และแบบฟอร์มประกอบการรายการ (ไฟล์ภาพ/ไฟล์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PDF</a:t>
          </a:r>
          <a:r>
            <a:rPr lang="th-TH" sz="9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th-TH" sz="9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2.2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Excel file </a:t>
          </a:r>
          <a:r>
            <a:rPr lang="th-TH" sz="900">
              <a:solidFill>
                <a:schemeClr val="dk1"/>
              </a:solidFill>
              <a:latin typeface="+mn-lt"/>
              <a:ea typeface="+mn-ea"/>
              <a:cs typeface="+mn-cs"/>
            </a:rPr>
            <a:t>ที่เป็นแบบฟอร์มประกอบการบันทึกรายการที่ส่วนงานกรอกข้อมูลแล้ว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536575</xdr:colOff>
      <xdr:row>13</xdr:row>
      <xdr:rowOff>213409</xdr:rowOff>
    </xdr:from>
    <xdr:to>
      <xdr:col>8</xdr:col>
      <xdr:colOff>605985</xdr:colOff>
      <xdr:row>18</xdr:row>
      <xdr:rowOff>65946</xdr:rowOff>
    </xdr:to>
    <xdr:sp macro="" textlink="">
      <xdr:nvSpPr>
        <xdr:cNvPr id="2" name="Rounded Rectangle 1"/>
        <xdr:cNvSpPr/>
      </xdr:nvSpPr>
      <xdr:spPr>
        <a:xfrm rot="19539114">
          <a:off x="5365750" y="5147359"/>
          <a:ext cx="3831785" cy="1519412"/>
        </a:xfrm>
        <a:prstGeom prst="roundRect">
          <a:avLst/>
        </a:prstGeom>
        <a:ln>
          <a:solidFill>
            <a:schemeClr val="accent6">
              <a:lumMod val="20000"/>
              <a:lumOff val="80000"/>
            </a:schemeClr>
          </a:solidFill>
        </a:ln>
        <a:scene3d>
          <a:camera prst="orthographicFront"/>
          <a:lightRig rig="balanced" dir="t">
            <a:rot lat="0" lon="0" rev="2100000"/>
          </a:lightRig>
        </a:scene3d>
        <a:sp3d>
          <a:bevelT prst="relaxedInset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th-TH" sz="5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ตัวอย่าง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659341</xdr:colOff>
      <xdr:row>13</xdr:row>
      <xdr:rowOff>221656</xdr:rowOff>
    </xdr:from>
    <xdr:to>
      <xdr:col>5</xdr:col>
      <xdr:colOff>944087</xdr:colOff>
      <xdr:row>17</xdr:row>
      <xdr:rowOff>5004</xdr:rowOff>
    </xdr:to>
    <xdr:sp macro="" textlink="">
      <xdr:nvSpPr>
        <xdr:cNvPr id="2" name="Rounded Rectangle 1"/>
        <xdr:cNvSpPr/>
      </xdr:nvSpPr>
      <xdr:spPr>
        <a:xfrm rot="20209254">
          <a:off x="2686456" y="4275887"/>
          <a:ext cx="3594073" cy="906809"/>
        </a:xfrm>
        <a:prstGeom prst="roundRect">
          <a:avLst/>
        </a:prstGeom>
        <a:ln>
          <a:solidFill>
            <a:schemeClr val="accent6">
              <a:lumMod val="20000"/>
              <a:lumOff val="80000"/>
            </a:schemeClr>
          </a:solidFill>
        </a:ln>
        <a:scene3d>
          <a:camera prst="orthographicFront"/>
          <a:lightRig rig="balanced" dir="t">
            <a:rot lat="0" lon="0" rev="2100000"/>
          </a:lightRig>
        </a:scene3d>
        <a:sp3d>
          <a:bevelT prst="relaxedInset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th-TH" sz="5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ตัวอย่าง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578875</xdr:colOff>
      <xdr:row>10</xdr:row>
      <xdr:rowOff>255193</xdr:rowOff>
    </xdr:from>
    <xdr:to>
      <xdr:col>6</xdr:col>
      <xdr:colOff>674124</xdr:colOff>
      <xdr:row>14</xdr:row>
      <xdr:rowOff>38540</xdr:rowOff>
    </xdr:to>
    <xdr:sp macro="" textlink="">
      <xdr:nvSpPr>
        <xdr:cNvPr id="2" name="Rounded Rectangle 1"/>
        <xdr:cNvSpPr/>
      </xdr:nvSpPr>
      <xdr:spPr>
        <a:xfrm rot="20209254">
          <a:off x="2617225" y="6341668"/>
          <a:ext cx="5286374" cy="926347"/>
        </a:xfrm>
        <a:prstGeom prst="roundRect">
          <a:avLst/>
        </a:prstGeom>
        <a:ln>
          <a:solidFill>
            <a:schemeClr val="accent6">
              <a:lumMod val="20000"/>
              <a:lumOff val="80000"/>
            </a:schemeClr>
          </a:solidFill>
        </a:ln>
        <a:scene3d>
          <a:camera prst="orthographicFront"/>
          <a:lightRig rig="balanced" dir="t">
            <a:rot lat="0" lon="0" rev="2100000"/>
          </a:lightRig>
        </a:scene3d>
        <a:sp3d>
          <a:bevelT prst="relaxedInset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th-TH" sz="5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G7"/>
  <sheetViews>
    <sheetView topLeftCell="A4" zoomScale="93" zoomScaleNormal="93" workbookViewId="0">
      <selection activeCell="D6" sqref="D6"/>
    </sheetView>
  </sheetViews>
  <sheetFormatPr defaultColWidth="8.75" defaultRowHeight="12.75" x14ac:dyDescent="0.2"/>
  <cols>
    <col min="1" max="1" width="4.25" style="15" customWidth="1"/>
    <col min="2" max="2" width="29.5" style="14" customWidth="1"/>
    <col min="3" max="3" width="24.125" style="5" customWidth="1"/>
    <col min="4" max="4" width="36" style="14" customWidth="1"/>
    <col min="5" max="5" width="30.125" style="14" customWidth="1"/>
    <col min="6" max="6" width="25.875" style="14" customWidth="1"/>
    <col min="7" max="7" width="25.5" style="5" customWidth="1"/>
    <col min="8" max="16384" width="8.75" style="5"/>
  </cols>
  <sheetData>
    <row r="1" spans="1:7" ht="26.45" customHeight="1" x14ac:dyDescent="0.2">
      <c r="A1" s="1" t="s">
        <v>0</v>
      </c>
      <c r="B1" s="2"/>
      <c r="C1" s="2"/>
      <c r="D1" s="3"/>
      <c r="E1" s="3"/>
      <c r="F1" s="3"/>
      <c r="G1" s="4"/>
    </row>
    <row r="2" spans="1:7" s="8" customFormat="1" ht="25.5" x14ac:dyDescent="0.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ht="140.25" x14ac:dyDescent="0.2">
      <c r="A3" s="9">
        <v>3</v>
      </c>
      <c r="B3" s="10" t="s">
        <v>8</v>
      </c>
      <c r="C3" s="11" t="s">
        <v>9</v>
      </c>
      <c r="D3" s="11" t="s">
        <v>10</v>
      </c>
      <c r="E3" s="11" t="s">
        <v>11</v>
      </c>
      <c r="F3" s="12" t="s">
        <v>12</v>
      </c>
      <c r="G3" s="11" t="s">
        <v>13</v>
      </c>
    </row>
    <row r="4" spans="1:7" s="104" customFormat="1" ht="25.5" x14ac:dyDescent="0.2">
      <c r="A4" s="105">
        <v>4</v>
      </c>
      <c r="B4" s="106" t="s">
        <v>14</v>
      </c>
      <c r="C4" s="107"/>
      <c r="D4" s="108"/>
      <c r="E4" s="108"/>
      <c r="F4" s="108"/>
      <c r="G4" s="107"/>
    </row>
    <row r="5" spans="1:7" s="104" customFormat="1" ht="140.25" x14ac:dyDescent="0.2">
      <c r="A5" s="109"/>
      <c r="B5" s="110" t="s">
        <v>15</v>
      </c>
      <c r="C5" s="110" t="s">
        <v>9</v>
      </c>
      <c r="D5" s="110" t="s">
        <v>16</v>
      </c>
      <c r="E5" s="110" t="s">
        <v>17</v>
      </c>
      <c r="F5" s="110" t="s">
        <v>18</v>
      </c>
      <c r="G5" s="110" t="s">
        <v>13</v>
      </c>
    </row>
    <row r="6" spans="1:7" s="104" customFormat="1" ht="229.5" x14ac:dyDescent="0.2">
      <c r="A6" s="111"/>
      <c r="B6" s="112" t="s">
        <v>19</v>
      </c>
      <c r="C6" s="112" t="s">
        <v>20</v>
      </c>
      <c r="D6" s="112" t="s">
        <v>66</v>
      </c>
      <c r="E6" s="112" t="s">
        <v>21</v>
      </c>
      <c r="F6" s="112" t="s">
        <v>22</v>
      </c>
      <c r="G6" s="112" t="s">
        <v>64</v>
      </c>
    </row>
    <row r="7" spans="1:7" x14ac:dyDescent="0.2">
      <c r="A7" s="13"/>
    </row>
  </sheetData>
  <pageMargins left="0.33" right="0.15748031496062992" top="0.45" bottom="0.27559055118110237" header="0.15748031496062992" footer="0.15748031496062992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A139"/>
  <sheetViews>
    <sheetView zoomScaleNormal="100" workbookViewId="0">
      <selection activeCell="P221" sqref="P221"/>
    </sheetView>
  </sheetViews>
  <sheetFormatPr defaultRowHeight="14.25" x14ac:dyDescent="0.2"/>
  <sheetData>
    <row r="1" spans="1:1" s="58" customFormat="1" ht="18.75" x14ac:dyDescent="0.25">
      <c r="A1" s="58" t="s">
        <v>71</v>
      </c>
    </row>
    <row r="3" spans="1:1" s="57" customFormat="1" x14ac:dyDescent="0.2"/>
    <row r="4" spans="1:1" s="57" customFormat="1" x14ac:dyDescent="0.2">
      <c r="A4" s="140" t="s">
        <v>74</v>
      </c>
    </row>
    <row r="5" spans="1:1" s="57" customFormat="1" x14ac:dyDescent="0.2"/>
    <row r="49" spans="1:1" s="141" customFormat="1" x14ac:dyDescent="0.2">
      <c r="A49" s="141" t="s">
        <v>75</v>
      </c>
    </row>
    <row r="50" spans="1:1" s="57" customFormat="1" x14ac:dyDescent="0.2"/>
    <row r="51" spans="1:1" s="57" customFormat="1" x14ac:dyDescent="0.2">
      <c r="A51" s="57" t="s">
        <v>72</v>
      </c>
    </row>
    <row r="52" spans="1:1" s="57" customFormat="1" x14ac:dyDescent="0.2"/>
    <row r="135" spans="1:1" s="56" customFormat="1" ht="15.75" customHeight="1" x14ac:dyDescent="0.2"/>
    <row r="136" spans="1:1" s="54" customFormat="1" x14ac:dyDescent="0.2">
      <c r="A136" s="57" t="s">
        <v>73</v>
      </c>
    </row>
    <row r="137" spans="1:1" s="54" customFormat="1" x14ac:dyDescent="0.2"/>
    <row r="138" spans="1:1" s="55" customFormat="1" x14ac:dyDescent="0.2"/>
    <row r="139" spans="1:1" s="55" customFormat="1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E14"/>
  <sheetViews>
    <sheetView workbookViewId="0">
      <selection activeCell="E27" sqref="E27"/>
    </sheetView>
  </sheetViews>
  <sheetFormatPr defaultRowHeight="14.25" x14ac:dyDescent="0.2"/>
  <cols>
    <col min="1" max="1" width="5.875" style="43" customWidth="1"/>
    <col min="2" max="2" width="4" style="43" bestFit="1" customWidth="1"/>
    <col min="3" max="3" width="62.25" style="43" bestFit="1" customWidth="1"/>
    <col min="4" max="4" width="11.375" style="43" bestFit="1" customWidth="1"/>
    <col min="5" max="5" width="15.875" style="43" bestFit="1" customWidth="1"/>
    <col min="6" max="16384" width="9" style="43"/>
  </cols>
  <sheetData>
    <row r="1" spans="1:5" ht="18" x14ac:dyDescent="0.25">
      <c r="A1" s="42" t="s">
        <v>39</v>
      </c>
    </row>
    <row r="2" spans="1:5" ht="10.5" customHeight="1" x14ac:dyDescent="0.25">
      <c r="A2" s="42"/>
    </row>
    <row r="3" spans="1:5" s="45" customFormat="1" ht="22.5" customHeight="1" x14ac:dyDescent="0.2">
      <c r="A3" s="44" t="s">
        <v>23</v>
      </c>
      <c r="C3" s="46" t="s">
        <v>24</v>
      </c>
    </row>
    <row r="5" spans="1:5" x14ac:dyDescent="0.2">
      <c r="A5" s="47" t="s">
        <v>40</v>
      </c>
    </row>
    <row r="7" spans="1:5" ht="18.75" x14ac:dyDescent="0.25">
      <c r="A7" s="43" t="s">
        <v>41</v>
      </c>
    </row>
    <row r="8" spans="1:5" x14ac:dyDescent="0.2">
      <c r="A8" s="43" t="s">
        <v>42</v>
      </c>
    </row>
    <row r="10" spans="1:5" ht="28.5" customHeight="1" x14ac:dyDescent="0.2">
      <c r="A10" s="167" t="s">
        <v>97</v>
      </c>
      <c r="B10" s="168"/>
      <c r="C10" s="169"/>
      <c r="D10" s="118" t="s">
        <v>67</v>
      </c>
      <c r="E10" s="118" t="s">
        <v>70</v>
      </c>
    </row>
    <row r="11" spans="1:5" ht="25.5" x14ac:dyDescent="0.2">
      <c r="A11" s="48" t="s">
        <v>43</v>
      </c>
      <c r="B11" s="153" t="s">
        <v>86</v>
      </c>
      <c r="C11" s="139" t="s">
        <v>98</v>
      </c>
      <c r="D11" s="49"/>
      <c r="E11" s="137"/>
    </row>
    <row r="12" spans="1:5" ht="25.5" x14ac:dyDescent="0.2">
      <c r="A12" s="50" t="s">
        <v>44</v>
      </c>
      <c r="B12" s="153" t="s">
        <v>84</v>
      </c>
      <c r="C12" s="139" t="s">
        <v>99</v>
      </c>
      <c r="D12" s="49">
        <v>2</v>
      </c>
      <c r="E12" s="137">
        <v>115000</v>
      </c>
    </row>
    <row r="13" spans="1:5" ht="27" customHeight="1" thickBot="1" x14ac:dyDescent="0.25">
      <c r="A13" s="170" t="s">
        <v>68</v>
      </c>
      <c r="B13" s="171"/>
      <c r="C13" s="172"/>
      <c r="D13" s="119">
        <f>SUM(D11:D12)</f>
        <v>2</v>
      </c>
      <c r="E13" s="138">
        <f>SUM(E11:E12)</f>
        <v>115000</v>
      </c>
    </row>
    <row r="14" spans="1:5" ht="15" thickTop="1" x14ac:dyDescent="0.2"/>
  </sheetData>
  <mergeCells count="2">
    <mergeCell ref="A10:C10"/>
    <mergeCell ref="A13:C13"/>
  </mergeCells>
  <pageMargins left="0.53" right="0.19685039370078741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81"/>
  <sheetViews>
    <sheetView tabSelected="1" zoomScaleNormal="100" workbookViewId="0">
      <selection activeCell="A2" sqref="A2:O2"/>
    </sheetView>
  </sheetViews>
  <sheetFormatPr defaultRowHeight="14.25" x14ac:dyDescent="0.2"/>
  <cols>
    <col min="1" max="1" width="6.625" style="23" bestFit="1" customWidth="1"/>
    <col min="2" max="2" width="16.25" customWidth="1"/>
    <col min="3" max="3" width="16.375" customWidth="1"/>
    <col min="4" max="4" width="24.125" customWidth="1"/>
    <col min="5" max="5" width="13.625" customWidth="1"/>
    <col min="6" max="6" width="14.625" style="22" bestFit="1" customWidth="1"/>
    <col min="7" max="7" width="9.875" style="23" customWidth="1"/>
    <col min="8" max="8" width="11.25" style="146" customWidth="1"/>
    <col min="9" max="9" width="9.875" bestFit="1" customWidth="1"/>
    <col min="10" max="10" width="11.875" customWidth="1"/>
    <col min="11" max="11" width="11" customWidth="1"/>
    <col min="12" max="12" width="12" style="133" customWidth="1"/>
    <col min="13" max="13" width="24.25" style="129" customWidth="1"/>
    <col min="14" max="14" width="12.5" style="149" customWidth="1"/>
    <col min="15" max="15" width="12.625" customWidth="1"/>
  </cols>
  <sheetData>
    <row r="1" spans="1:15" s="20" customFormat="1" ht="18.75" x14ac:dyDescent="0.25">
      <c r="A1" s="16"/>
      <c r="B1" s="17" t="s">
        <v>23</v>
      </c>
      <c r="C1" s="18" t="s">
        <v>24</v>
      </c>
      <c r="D1" s="18"/>
      <c r="E1" s="18"/>
      <c r="F1" s="18"/>
      <c r="G1" s="144"/>
      <c r="H1" s="145"/>
      <c r="J1" s="19"/>
      <c r="L1" s="132"/>
      <c r="M1" s="128"/>
      <c r="N1" s="148"/>
      <c r="O1" s="19"/>
    </row>
    <row r="2" spans="1:15" s="21" customFormat="1" ht="18.75" x14ac:dyDescent="0.25">
      <c r="A2" s="173" t="s">
        <v>96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x14ac:dyDescent="0.2">
      <c r="F3"/>
    </row>
    <row r="4" spans="1:15" s="24" customFormat="1" ht="31.5" customHeight="1" x14ac:dyDescent="0.2">
      <c r="A4" s="174" t="s">
        <v>25</v>
      </c>
      <c r="B4" s="175"/>
      <c r="C4" s="176"/>
      <c r="D4" s="177" t="s">
        <v>26</v>
      </c>
      <c r="E4" s="179" t="s">
        <v>45</v>
      </c>
      <c r="F4" s="179" t="s">
        <v>88</v>
      </c>
      <c r="G4" s="181" t="s">
        <v>77</v>
      </c>
      <c r="H4" s="183" t="s">
        <v>78</v>
      </c>
      <c r="I4" s="193" t="s">
        <v>70</v>
      </c>
      <c r="J4" s="194" t="s">
        <v>87</v>
      </c>
      <c r="K4" s="195" t="s">
        <v>30</v>
      </c>
      <c r="L4" s="185" t="s">
        <v>69</v>
      </c>
      <c r="M4" s="185" t="s">
        <v>80</v>
      </c>
      <c r="N4" s="187" t="s">
        <v>76</v>
      </c>
      <c r="O4" s="189" t="s">
        <v>27</v>
      </c>
    </row>
    <row r="5" spans="1:15" s="24" customFormat="1" ht="35.25" customHeight="1" x14ac:dyDescent="0.2">
      <c r="A5" s="191" t="s">
        <v>28</v>
      </c>
      <c r="B5" s="192"/>
      <c r="C5" s="25" t="s">
        <v>29</v>
      </c>
      <c r="D5" s="178"/>
      <c r="E5" s="180"/>
      <c r="F5" s="180"/>
      <c r="G5" s="182"/>
      <c r="H5" s="184"/>
      <c r="I5" s="193"/>
      <c r="J5" s="194"/>
      <c r="K5" s="195"/>
      <c r="L5" s="186"/>
      <c r="M5" s="186"/>
      <c r="N5" s="188"/>
      <c r="O5" s="190"/>
    </row>
    <row r="6" spans="1:15" ht="57" x14ac:dyDescent="0.2">
      <c r="A6" s="120">
        <v>40900</v>
      </c>
      <c r="B6" s="165" t="s">
        <v>90</v>
      </c>
      <c r="C6" s="122" t="s">
        <v>91</v>
      </c>
      <c r="D6" s="121" t="s">
        <v>92</v>
      </c>
      <c r="E6" s="123" t="s">
        <v>93</v>
      </c>
      <c r="F6" s="123" t="s">
        <v>94</v>
      </c>
      <c r="G6" s="142">
        <v>10101001</v>
      </c>
      <c r="H6" s="143" t="s">
        <v>79</v>
      </c>
      <c r="I6" s="163">
        <v>80000</v>
      </c>
      <c r="J6" s="164">
        <v>-175.34</v>
      </c>
      <c r="K6" s="166">
        <f>SUM(I6:J6)</f>
        <v>79824.66</v>
      </c>
      <c r="L6" s="134" t="s">
        <v>84</v>
      </c>
      <c r="M6" s="162" t="s">
        <v>81</v>
      </c>
      <c r="N6" s="150" t="s">
        <v>85</v>
      </c>
      <c r="O6" s="125">
        <v>1088000015</v>
      </c>
    </row>
    <row r="7" spans="1:15" ht="25.5" customHeight="1" thickBot="1" x14ac:dyDescent="0.25">
      <c r="A7" s="120"/>
      <c r="B7" s="165"/>
      <c r="C7" s="122"/>
      <c r="D7" s="126" t="s">
        <v>37</v>
      </c>
      <c r="E7" s="123"/>
      <c r="F7" s="124"/>
      <c r="G7" s="142"/>
      <c r="H7" s="143"/>
      <c r="I7" s="157">
        <f>SUM(I6)</f>
        <v>80000</v>
      </c>
      <c r="J7" s="158">
        <f>SUM(J6)</f>
        <v>-175.34</v>
      </c>
      <c r="K7" s="159">
        <f>SUM(K6)</f>
        <v>79824.66</v>
      </c>
      <c r="L7" s="135"/>
      <c r="M7" s="130"/>
      <c r="N7" s="151"/>
      <c r="O7" s="125"/>
    </row>
    <row r="8" spans="1:15" ht="26.25" customHeight="1" thickTop="1" x14ac:dyDescent="0.2">
      <c r="A8" s="120"/>
      <c r="B8" s="165"/>
      <c r="C8" s="122"/>
      <c r="D8" s="121"/>
      <c r="E8" s="127"/>
      <c r="F8" s="124"/>
      <c r="G8" s="126"/>
      <c r="H8" s="147"/>
      <c r="I8" s="160"/>
      <c r="J8" s="161"/>
      <c r="K8" s="156"/>
      <c r="L8" s="136"/>
      <c r="M8" s="131"/>
      <c r="N8" s="152"/>
      <c r="O8" s="125"/>
    </row>
    <row r="9" spans="1:15" ht="57" x14ac:dyDescent="0.2">
      <c r="A9" s="120">
        <v>41000</v>
      </c>
      <c r="B9" s="165" t="s">
        <v>38</v>
      </c>
      <c r="C9" s="122" t="s">
        <v>82</v>
      </c>
      <c r="D9" s="121" t="s">
        <v>83</v>
      </c>
      <c r="E9" s="123" t="s">
        <v>89</v>
      </c>
      <c r="F9" s="123" t="s">
        <v>89</v>
      </c>
      <c r="G9" s="142">
        <v>10101001</v>
      </c>
      <c r="H9" s="143" t="s">
        <v>79</v>
      </c>
      <c r="I9" s="154">
        <v>35000</v>
      </c>
      <c r="J9" s="155">
        <v>0</v>
      </c>
      <c r="K9" s="156">
        <f>SUM(I9:J9)</f>
        <v>35000</v>
      </c>
      <c r="L9" s="134" t="s">
        <v>84</v>
      </c>
      <c r="M9" s="162" t="s">
        <v>81</v>
      </c>
      <c r="N9" s="150" t="s">
        <v>95</v>
      </c>
      <c r="O9" s="125">
        <v>1088000016</v>
      </c>
    </row>
    <row r="10" spans="1:15" ht="25.5" customHeight="1" thickBot="1" x14ac:dyDescent="0.25">
      <c r="A10" s="120"/>
      <c r="B10" s="121"/>
      <c r="C10" s="122"/>
      <c r="D10" s="126" t="s">
        <v>37</v>
      </c>
      <c r="E10" s="123"/>
      <c r="F10" s="124"/>
      <c r="G10" s="142"/>
      <c r="H10" s="143"/>
      <c r="I10" s="157">
        <f>SUM(I9)</f>
        <v>35000</v>
      </c>
      <c r="J10" s="158">
        <f>SUM(J9)</f>
        <v>0</v>
      </c>
      <c r="K10" s="159">
        <f>SUM(K9)</f>
        <v>35000</v>
      </c>
      <c r="L10" s="135"/>
      <c r="M10" s="130"/>
      <c r="N10" s="151"/>
      <c r="O10" s="125"/>
    </row>
    <row r="11" spans="1:15" ht="26.25" customHeight="1" thickTop="1" x14ac:dyDescent="0.2">
      <c r="A11" s="120"/>
      <c r="B11" s="121"/>
      <c r="C11" s="122"/>
      <c r="D11" s="121"/>
      <c r="E11" s="127"/>
      <c r="F11" s="124"/>
      <c r="G11" s="126"/>
      <c r="H11" s="147"/>
      <c r="I11" s="160"/>
      <c r="J11" s="161"/>
      <c r="K11" s="156"/>
      <c r="L11" s="136"/>
      <c r="M11" s="131"/>
      <c r="N11" s="152"/>
      <c r="O11" s="125"/>
    </row>
    <row r="12" spans="1:15" ht="26.25" customHeight="1" x14ac:dyDescent="0.2">
      <c r="A12" s="120"/>
      <c r="B12" s="121"/>
      <c r="C12" s="122"/>
      <c r="D12" s="121"/>
      <c r="E12" s="127"/>
      <c r="F12" s="124"/>
      <c r="G12" s="126"/>
      <c r="H12" s="147"/>
      <c r="I12" s="160"/>
      <c r="J12" s="161"/>
      <c r="K12" s="156">
        <f t="shared" ref="K12:K43" si="0">SUM(I12:J12)</f>
        <v>0</v>
      </c>
      <c r="L12" s="136"/>
      <c r="M12" s="131"/>
      <c r="N12" s="152"/>
      <c r="O12" s="125"/>
    </row>
    <row r="13" spans="1:15" ht="26.25" customHeight="1" x14ac:dyDescent="0.2">
      <c r="A13" s="120"/>
      <c r="B13" s="121"/>
      <c r="C13" s="122"/>
      <c r="D13" s="121"/>
      <c r="E13" s="127"/>
      <c r="F13" s="124"/>
      <c r="G13" s="126"/>
      <c r="H13" s="147"/>
      <c r="I13" s="160"/>
      <c r="J13" s="161"/>
      <c r="K13" s="156">
        <f t="shared" si="0"/>
        <v>0</v>
      </c>
      <c r="L13" s="136"/>
      <c r="M13" s="131"/>
      <c r="N13" s="152"/>
      <c r="O13" s="125"/>
    </row>
    <row r="14" spans="1:15" ht="26.25" customHeight="1" x14ac:dyDescent="0.2">
      <c r="A14" s="120"/>
      <c r="B14" s="121"/>
      <c r="C14" s="122"/>
      <c r="D14" s="121"/>
      <c r="E14" s="127"/>
      <c r="F14" s="124"/>
      <c r="G14" s="126"/>
      <c r="H14" s="147"/>
      <c r="I14" s="160"/>
      <c r="J14" s="161"/>
      <c r="K14" s="156">
        <f t="shared" si="0"/>
        <v>0</v>
      </c>
      <c r="L14" s="136"/>
      <c r="M14" s="131"/>
      <c r="N14" s="152"/>
      <c r="O14" s="125"/>
    </row>
    <row r="15" spans="1:15" ht="26.25" customHeight="1" x14ac:dyDescent="0.2">
      <c r="A15" s="120"/>
      <c r="B15" s="121"/>
      <c r="C15" s="122"/>
      <c r="D15" s="121"/>
      <c r="E15" s="127"/>
      <c r="F15" s="124"/>
      <c r="G15" s="126"/>
      <c r="H15" s="147"/>
      <c r="I15" s="160"/>
      <c r="J15" s="161"/>
      <c r="K15" s="156">
        <f t="shared" si="0"/>
        <v>0</v>
      </c>
      <c r="L15" s="136"/>
      <c r="M15" s="131"/>
      <c r="N15" s="152"/>
      <c r="O15" s="125"/>
    </row>
    <row r="16" spans="1:15" ht="26.25" customHeight="1" x14ac:dyDescent="0.2">
      <c r="A16" s="120"/>
      <c r="B16" s="121"/>
      <c r="C16" s="122"/>
      <c r="D16" s="121"/>
      <c r="E16" s="127"/>
      <c r="F16" s="124"/>
      <c r="G16" s="126"/>
      <c r="H16" s="147"/>
      <c r="I16" s="160"/>
      <c r="J16" s="161"/>
      <c r="K16" s="156">
        <f t="shared" si="0"/>
        <v>0</v>
      </c>
      <c r="L16" s="136"/>
      <c r="M16" s="131"/>
      <c r="N16" s="152"/>
      <c r="O16" s="125"/>
    </row>
    <row r="17" spans="1:15" ht="26.25" customHeight="1" x14ac:dyDescent="0.2">
      <c r="A17" s="120"/>
      <c r="B17" s="121"/>
      <c r="C17" s="122"/>
      <c r="D17" s="121"/>
      <c r="E17" s="127"/>
      <c r="F17" s="124"/>
      <c r="G17" s="126"/>
      <c r="H17" s="147"/>
      <c r="I17" s="160"/>
      <c r="J17" s="161"/>
      <c r="K17" s="156">
        <f t="shared" si="0"/>
        <v>0</v>
      </c>
      <c r="L17" s="136"/>
      <c r="M17" s="131"/>
      <c r="N17" s="152"/>
      <c r="O17" s="125"/>
    </row>
    <row r="18" spans="1:15" ht="26.25" customHeight="1" x14ac:dyDescent="0.2">
      <c r="A18" s="120"/>
      <c r="B18" s="121"/>
      <c r="C18" s="122"/>
      <c r="D18" s="121"/>
      <c r="E18" s="127"/>
      <c r="F18" s="124"/>
      <c r="G18" s="126"/>
      <c r="H18" s="147"/>
      <c r="I18" s="160"/>
      <c r="J18" s="161"/>
      <c r="K18" s="156">
        <f t="shared" si="0"/>
        <v>0</v>
      </c>
      <c r="L18" s="136"/>
      <c r="M18" s="131"/>
      <c r="N18" s="152"/>
      <c r="O18" s="125"/>
    </row>
    <row r="19" spans="1:15" ht="26.25" customHeight="1" x14ac:dyDescent="0.2">
      <c r="A19" s="120"/>
      <c r="B19" s="121"/>
      <c r="C19" s="122"/>
      <c r="D19" s="121"/>
      <c r="E19" s="127"/>
      <c r="F19" s="124"/>
      <c r="G19" s="126"/>
      <c r="H19" s="147"/>
      <c r="I19" s="160"/>
      <c r="J19" s="161"/>
      <c r="K19" s="156">
        <f t="shared" si="0"/>
        <v>0</v>
      </c>
      <c r="L19" s="136"/>
      <c r="M19" s="131"/>
      <c r="N19" s="152"/>
      <c r="O19" s="125"/>
    </row>
    <row r="20" spans="1:15" ht="26.25" customHeight="1" x14ac:dyDescent="0.2">
      <c r="A20" s="120"/>
      <c r="B20" s="121"/>
      <c r="C20" s="122"/>
      <c r="D20" s="121"/>
      <c r="E20" s="127"/>
      <c r="F20" s="124"/>
      <c r="G20" s="126"/>
      <c r="H20" s="147"/>
      <c r="I20" s="160"/>
      <c r="J20" s="161"/>
      <c r="K20" s="156">
        <f t="shared" si="0"/>
        <v>0</v>
      </c>
      <c r="L20" s="136"/>
      <c r="M20" s="131"/>
      <c r="N20" s="152"/>
      <c r="O20" s="125"/>
    </row>
    <row r="21" spans="1:15" ht="26.25" customHeight="1" x14ac:dyDescent="0.2">
      <c r="A21" s="120"/>
      <c r="B21" s="121"/>
      <c r="C21" s="122"/>
      <c r="D21" s="121"/>
      <c r="E21" s="127"/>
      <c r="F21" s="124"/>
      <c r="G21" s="126"/>
      <c r="H21" s="147"/>
      <c r="I21" s="160"/>
      <c r="J21" s="161"/>
      <c r="K21" s="156">
        <f t="shared" si="0"/>
        <v>0</v>
      </c>
      <c r="L21" s="136"/>
      <c r="M21" s="131"/>
      <c r="N21" s="152"/>
      <c r="O21" s="125"/>
    </row>
    <row r="22" spans="1:15" ht="26.25" customHeight="1" x14ac:dyDescent="0.2">
      <c r="A22" s="120"/>
      <c r="B22" s="121"/>
      <c r="C22" s="122"/>
      <c r="D22" s="121"/>
      <c r="E22" s="127"/>
      <c r="F22" s="124"/>
      <c r="G22" s="126"/>
      <c r="H22" s="147"/>
      <c r="I22" s="160"/>
      <c r="J22" s="161"/>
      <c r="K22" s="156">
        <f t="shared" si="0"/>
        <v>0</v>
      </c>
      <c r="L22" s="136"/>
      <c r="M22" s="131"/>
      <c r="N22" s="152"/>
      <c r="O22" s="125"/>
    </row>
    <row r="23" spans="1:15" ht="26.25" customHeight="1" x14ac:dyDescent="0.2">
      <c r="A23" s="120"/>
      <c r="B23" s="121"/>
      <c r="C23" s="122"/>
      <c r="D23" s="121"/>
      <c r="E23" s="127"/>
      <c r="F23" s="124"/>
      <c r="G23" s="126"/>
      <c r="H23" s="147"/>
      <c r="I23" s="160"/>
      <c r="J23" s="161"/>
      <c r="K23" s="156">
        <f t="shared" si="0"/>
        <v>0</v>
      </c>
      <c r="L23" s="136"/>
      <c r="M23" s="131"/>
      <c r="N23" s="152"/>
      <c r="O23" s="125"/>
    </row>
    <row r="24" spans="1:15" ht="26.25" customHeight="1" x14ac:dyDescent="0.2">
      <c r="A24" s="120"/>
      <c r="B24" s="121"/>
      <c r="C24" s="122"/>
      <c r="D24" s="121"/>
      <c r="E24" s="127"/>
      <c r="F24" s="124"/>
      <c r="G24" s="126"/>
      <c r="H24" s="147"/>
      <c r="I24" s="160"/>
      <c r="J24" s="161"/>
      <c r="K24" s="156">
        <f t="shared" si="0"/>
        <v>0</v>
      </c>
      <c r="L24" s="136"/>
      <c r="M24" s="131"/>
      <c r="N24" s="152"/>
      <c r="O24" s="125"/>
    </row>
    <row r="25" spans="1:15" ht="26.25" customHeight="1" x14ac:dyDescent="0.2">
      <c r="A25" s="120"/>
      <c r="B25" s="121"/>
      <c r="C25" s="122"/>
      <c r="D25" s="121"/>
      <c r="E25" s="127"/>
      <c r="F25" s="124"/>
      <c r="G25" s="126"/>
      <c r="H25" s="147"/>
      <c r="I25" s="160"/>
      <c r="J25" s="161"/>
      <c r="K25" s="156">
        <f t="shared" si="0"/>
        <v>0</v>
      </c>
      <c r="L25" s="136"/>
      <c r="M25" s="131"/>
      <c r="N25" s="152"/>
      <c r="O25" s="125"/>
    </row>
    <row r="26" spans="1:15" ht="26.25" customHeight="1" x14ac:dyDescent="0.2">
      <c r="A26" s="120"/>
      <c r="B26" s="121"/>
      <c r="C26" s="122"/>
      <c r="D26" s="121"/>
      <c r="E26" s="127"/>
      <c r="F26" s="124"/>
      <c r="G26" s="126"/>
      <c r="H26" s="147"/>
      <c r="I26" s="160"/>
      <c r="J26" s="161"/>
      <c r="K26" s="156">
        <f t="shared" si="0"/>
        <v>0</v>
      </c>
      <c r="L26" s="136"/>
      <c r="M26" s="131"/>
      <c r="N26" s="152"/>
      <c r="O26" s="125"/>
    </row>
    <row r="27" spans="1:15" ht="26.25" customHeight="1" x14ac:dyDescent="0.2">
      <c r="A27" s="120"/>
      <c r="B27" s="121"/>
      <c r="C27" s="122"/>
      <c r="D27" s="121"/>
      <c r="E27" s="127"/>
      <c r="F27" s="124"/>
      <c r="G27" s="126"/>
      <c r="H27" s="147"/>
      <c r="I27" s="160"/>
      <c r="J27" s="161"/>
      <c r="K27" s="156">
        <f t="shared" si="0"/>
        <v>0</v>
      </c>
      <c r="L27" s="136"/>
      <c r="M27" s="131"/>
      <c r="N27" s="152"/>
      <c r="O27" s="125"/>
    </row>
    <row r="28" spans="1:15" ht="26.25" customHeight="1" x14ac:dyDescent="0.2">
      <c r="A28" s="120"/>
      <c r="B28" s="121"/>
      <c r="C28" s="122"/>
      <c r="D28" s="121"/>
      <c r="E28" s="127"/>
      <c r="F28" s="124"/>
      <c r="G28" s="126"/>
      <c r="H28" s="147"/>
      <c r="I28" s="160"/>
      <c r="J28" s="161"/>
      <c r="K28" s="156">
        <f t="shared" si="0"/>
        <v>0</v>
      </c>
      <c r="L28" s="136"/>
      <c r="M28" s="131"/>
      <c r="N28" s="152"/>
      <c r="O28" s="125"/>
    </row>
    <row r="29" spans="1:15" ht="26.25" customHeight="1" x14ac:dyDescent="0.2">
      <c r="A29" s="120"/>
      <c r="B29" s="121"/>
      <c r="C29" s="122"/>
      <c r="D29" s="121"/>
      <c r="E29" s="127"/>
      <c r="F29" s="124"/>
      <c r="G29" s="126"/>
      <c r="H29" s="147"/>
      <c r="I29" s="160"/>
      <c r="J29" s="161"/>
      <c r="K29" s="156">
        <f t="shared" si="0"/>
        <v>0</v>
      </c>
      <c r="L29" s="136"/>
      <c r="M29" s="131"/>
      <c r="N29" s="152"/>
      <c r="O29" s="125"/>
    </row>
    <row r="30" spans="1:15" ht="26.25" customHeight="1" x14ac:dyDescent="0.2">
      <c r="A30" s="120"/>
      <c r="B30" s="121"/>
      <c r="C30" s="122"/>
      <c r="D30" s="121"/>
      <c r="E30" s="127"/>
      <c r="F30" s="124"/>
      <c r="G30" s="126"/>
      <c r="H30" s="147"/>
      <c r="I30" s="160"/>
      <c r="J30" s="161"/>
      <c r="K30" s="156">
        <f t="shared" si="0"/>
        <v>0</v>
      </c>
      <c r="L30" s="136"/>
      <c r="M30" s="131"/>
      <c r="N30" s="152"/>
      <c r="O30" s="125"/>
    </row>
    <row r="31" spans="1:15" ht="26.25" customHeight="1" x14ac:dyDescent="0.2">
      <c r="A31" s="120"/>
      <c r="B31" s="121"/>
      <c r="C31" s="122"/>
      <c r="D31" s="121"/>
      <c r="E31" s="127"/>
      <c r="F31" s="124"/>
      <c r="G31" s="126"/>
      <c r="H31" s="147"/>
      <c r="I31" s="160"/>
      <c r="J31" s="161"/>
      <c r="K31" s="156">
        <f t="shared" si="0"/>
        <v>0</v>
      </c>
      <c r="L31" s="136"/>
      <c r="M31" s="131"/>
      <c r="N31" s="152"/>
      <c r="O31" s="125"/>
    </row>
    <row r="32" spans="1:15" ht="26.25" customHeight="1" x14ac:dyDescent="0.2">
      <c r="A32" s="120"/>
      <c r="B32" s="121"/>
      <c r="C32" s="122"/>
      <c r="D32" s="121"/>
      <c r="E32" s="127"/>
      <c r="F32" s="124"/>
      <c r="G32" s="126"/>
      <c r="H32" s="147"/>
      <c r="I32" s="160"/>
      <c r="J32" s="161"/>
      <c r="K32" s="156">
        <f t="shared" si="0"/>
        <v>0</v>
      </c>
      <c r="L32" s="136"/>
      <c r="M32" s="131"/>
      <c r="N32" s="152"/>
      <c r="O32" s="125"/>
    </row>
    <row r="33" spans="1:15" ht="26.25" customHeight="1" x14ac:dyDescent="0.2">
      <c r="A33" s="120"/>
      <c r="B33" s="121"/>
      <c r="C33" s="122"/>
      <c r="D33" s="121"/>
      <c r="E33" s="127"/>
      <c r="F33" s="124"/>
      <c r="G33" s="126"/>
      <c r="H33" s="147"/>
      <c r="I33" s="160"/>
      <c r="J33" s="161"/>
      <c r="K33" s="156">
        <f t="shared" si="0"/>
        <v>0</v>
      </c>
      <c r="L33" s="136"/>
      <c r="M33" s="131"/>
      <c r="N33" s="152"/>
      <c r="O33" s="125"/>
    </row>
    <row r="34" spans="1:15" ht="26.25" customHeight="1" x14ac:dyDescent="0.2">
      <c r="A34" s="120"/>
      <c r="B34" s="121"/>
      <c r="C34" s="122"/>
      <c r="D34" s="121"/>
      <c r="E34" s="127"/>
      <c r="F34" s="124"/>
      <c r="G34" s="126"/>
      <c r="H34" s="147"/>
      <c r="I34" s="160"/>
      <c r="J34" s="161"/>
      <c r="K34" s="156">
        <f t="shared" si="0"/>
        <v>0</v>
      </c>
      <c r="L34" s="136"/>
      <c r="M34" s="131"/>
      <c r="N34" s="152"/>
      <c r="O34" s="125"/>
    </row>
    <row r="35" spans="1:15" ht="26.25" customHeight="1" x14ac:dyDescent="0.2">
      <c r="A35" s="120"/>
      <c r="B35" s="121"/>
      <c r="C35" s="122"/>
      <c r="D35" s="121"/>
      <c r="E35" s="127"/>
      <c r="F35" s="124"/>
      <c r="G35" s="126"/>
      <c r="H35" s="147"/>
      <c r="I35" s="160"/>
      <c r="J35" s="161"/>
      <c r="K35" s="156">
        <f t="shared" si="0"/>
        <v>0</v>
      </c>
      <c r="L35" s="136"/>
      <c r="M35" s="131"/>
      <c r="N35" s="152"/>
      <c r="O35" s="125"/>
    </row>
    <row r="36" spans="1:15" ht="26.25" customHeight="1" x14ac:dyDescent="0.2">
      <c r="A36" s="120"/>
      <c r="B36" s="121"/>
      <c r="C36" s="122"/>
      <c r="D36" s="121"/>
      <c r="E36" s="127"/>
      <c r="F36" s="124"/>
      <c r="G36" s="126"/>
      <c r="H36" s="147"/>
      <c r="I36" s="160"/>
      <c r="J36" s="161"/>
      <c r="K36" s="156">
        <f t="shared" si="0"/>
        <v>0</v>
      </c>
      <c r="L36" s="136"/>
      <c r="M36" s="131"/>
      <c r="N36" s="152"/>
      <c r="O36" s="125"/>
    </row>
    <row r="37" spans="1:15" ht="26.25" customHeight="1" x14ac:dyDescent="0.2">
      <c r="A37" s="120"/>
      <c r="B37" s="121"/>
      <c r="C37" s="122"/>
      <c r="D37" s="121"/>
      <c r="E37" s="127"/>
      <c r="F37" s="124"/>
      <c r="G37" s="126"/>
      <c r="H37" s="147"/>
      <c r="I37" s="160"/>
      <c r="J37" s="161"/>
      <c r="K37" s="156">
        <f t="shared" si="0"/>
        <v>0</v>
      </c>
      <c r="L37" s="136"/>
      <c r="M37" s="131"/>
      <c r="N37" s="152"/>
      <c r="O37" s="125"/>
    </row>
    <row r="38" spans="1:15" ht="26.25" customHeight="1" x14ac:dyDescent="0.2">
      <c r="A38" s="120"/>
      <c r="B38" s="121"/>
      <c r="C38" s="122"/>
      <c r="D38" s="121"/>
      <c r="E38" s="127"/>
      <c r="F38" s="124"/>
      <c r="G38" s="126"/>
      <c r="H38" s="147"/>
      <c r="I38" s="160"/>
      <c r="J38" s="161"/>
      <c r="K38" s="156">
        <f t="shared" si="0"/>
        <v>0</v>
      </c>
      <c r="L38" s="136"/>
      <c r="M38" s="131"/>
      <c r="N38" s="152"/>
      <c r="O38" s="125"/>
    </row>
    <row r="39" spans="1:15" ht="26.25" customHeight="1" x14ac:dyDescent="0.2">
      <c r="A39" s="120"/>
      <c r="B39" s="121"/>
      <c r="C39" s="122"/>
      <c r="D39" s="121"/>
      <c r="E39" s="127"/>
      <c r="F39" s="124"/>
      <c r="G39" s="126"/>
      <c r="H39" s="147"/>
      <c r="I39" s="160"/>
      <c r="J39" s="161"/>
      <c r="K39" s="156">
        <f t="shared" si="0"/>
        <v>0</v>
      </c>
      <c r="L39" s="136"/>
      <c r="M39" s="131"/>
      <c r="N39" s="152"/>
      <c r="O39" s="125"/>
    </row>
    <row r="40" spans="1:15" ht="26.25" customHeight="1" x14ac:dyDescent="0.2">
      <c r="A40" s="120"/>
      <c r="B40" s="121"/>
      <c r="C40" s="122"/>
      <c r="D40" s="121"/>
      <c r="E40" s="127"/>
      <c r="F40" s="124"/>
      <c r="G40" s="126"/>
      <c r="H40" s="147"/>
      <c r="I40" s="160"/>
      <c r="J40" s="161"/>
      <c r="K40" s="156">
        <f t="shared" si="0"/>
        <v>0</v>
      </c>
      <c r="L40" s="136"/>
      <c r="M40" s="131"/>
      <c r="N40" s="152"/>
      <c r="O40" s="125"/>
    </row>
    <row r="41" spans="1:15" ht="26.25" customHeight="1" x14ac:dyDescent="0.2">
      <c r="A41" s="120"/>
      <c r="B41" s="121"/>
      <c r="C41" s="122"/>
      <c r="D41" s="121"/>
      <c r="E41" s="127"/>
      <c r="F41" s="124"/>
      <c r="G41" s="126"/>
      <c r="H41" s="147"/>
      <c r="I41" s="160"/>
      <c r="J41" s="161"/>
      <c r="K41" s="156">
        <f t="shared" si="0"/>
        <v>0</v>
      </c>
      <c r="L41" s="136"/>
      <c r="M41" s="131"/>
      <c r="N41" s="152"/>
      <c r="O41" s="125"/>
    </row>
    <row r="42" spans="1:15" ht="26.25" customHeight="1" x14ac:dyDescent="0.2">
      <c r="A42" s="120"/>
      <c r="B42" s="121"/>
      <c r="C42" s="122"/>
      <c r="D42" s="121"/>
      <c r="E42" s="127"/>
      <c r="F42" s="124"/>
      <c r="G42" s="126"/>
      <c r="H42" s="147"/>
      <c r="I42" s="160"/>
      <c r="J42" s="161"/>
      <c r="K42" s="156">
        <f t="shared" si="0"/>
        <v>0</v>
      </c>
      <c r="L42" s="136"/>
      <c r="M42" s="131"/>
      <c r="N42" s="152"/>
      <c r="O42" s="125"/>
    </row>
    <row r="43" spans="1:15" ht="26.25" customHeight="1" x14ac:dyDescent="0.2">
      <c r="A43" s="120"/>
      <c r="B43" s="121"/>
      <c r="C43" s="122"/>
      <c r="D43" s="121"/>
      <c r="E43" s="127"/>
      <c r="F43" s="124"/>
      <c r="G43" s="126"/>
      <c r="H43" s="147"/>
      <c r="I43" s="160"/>
      <c r="J43" s="161"/>
      <c r="K43" s="156">
        <f t="shared" si="0"/>
        <v>0</v>
      </c>
      <c r="L43" s="136"/>
      <c r="M43" s="131"/>
      <c r="N43" s="152"/>
      <c r="O43" s="125"/>
    </row>
    <row r="44" spans="1:15" ht="26.25" customHeight="1" x14ac:dyDescent="0.2">
      <c r="A44" s="120"/>
      <c r="B44" s="121"/>
      <c r="C44" s="122"/>
      <c r="D44" s="121"/>
      <c r="E44" s="127"/>
      <c r="F44" s="124"/>
      <c r="G44" s="126"/>
      <c r="H44" s="147"/>
      <c r="I44" s="160"/>
      <c r="J44" s="161"/>
      <c r="K44" s="156">
        <f t="shared" ref="K44:K75" si="1">SUM(I44:J44)</f>
        <v>0</v>
      </c>
      <c r="L44" s="136"/>
      <c r="M44" s="131"/>
      <c r="N44" s="152"/>
      <c r="O44" s="125"/>
    </row>
    <row r="45" spans="1:15" ht="26.25" customHeight="1" x14ac:dyDescent="0.2">
      <c r="A45" s="120"/>
      <c r="B45" s="121"/>
      <c r="C45" s="122"/>
      <c r="D45" s="121"/>
      <c r="E45" s="127"/>
      <c r="F45" s="124"/>
      <c r="G45" s="126"/>
      <c r="H45" s="147"/>
      <c r="I45" s="160"/>
      <c r="J45" s="161"/>
      <c r="K45" s="156">
        <f t="shared" si="1"/>
        <v>0</v>
      </c>
      <c r="L45" s="136"/>
      <c r="M45" s="131"/>
      <c r="N45" s="152"/>
      <c r="O45" s="125"/>
    </row>
    <row r="46" spans="1:15" ht="26.25" customHeight="1" x14ac:dyDescent="0.2">
      <c r="A46" s="120"/>
      <c r="B46" s="121"/>
      <c r="C46" s="122"/>
      <c r="D46" s="121"/>
      <c r="E46" s="127"/>
      <c r="F46" s="124"/>
      <c r="G46" s="126"/>
      <c r="H46" s="147"/>
      <c r="I46" s="160"/>
      <c r="J46" s="161"/>
      <c r="K46" s="156">
        <f t="shared" si="1"/>
        <v>0</v>
      </c>
      <c r="L46" s="136"/>
      <c r="M46" s="131"/>
      <c r="N46" s="152"/>
      <c r="O46" s="125"/>
    </row>
    <row r="47" spans="1:15" ht="26.25" customHeight="1" x14ac:dyDescent="0.2">
      <c r="A47" s="120"/>
      <c r="B47" s="121"/>
      <c r="C47" s="122"/>
      <c r="D47" s="121"/>
      <c r="E47" s="127"/>
      <c r="F47" s="124"/>
      <c r="G47" s="126"/>
      <c r="H47" s="147"/>
      <c r="I47" s="160"/>
      <c r="J47" s="161"/>
      <c r="K47" s="156">
        <f t="shared" si="1"/>
        <v>0</v>
      </c>
      <c r="L47" s="136"/>
      <c r="M47" s="131"/>
      <c r="N47" s="152"/>
      <c r="O47" s="125"/>
    </row>
    <row r="48" spans="1:15" ht="26.25" customHeight="1" x14ac:dyDescent="0.2">
      <c r="A48" s="120"/>
      <c r="B48" s="121"/>
      <c r="C48" s="122"/>
      <c r="D48" s="121"/>
      <c r="E48" s="127"/>
      <c r="F48" s="124"/>
      <c r="G48" s="126"/>
      <c r="H48" s="147"/>
      <c r="I48" s="160"/>
      <c r="J48" s="161"/>
      <c r="K48" s="156">
        <f t="shared" si="1"/>
        <v>0</v>
      </c>
      <c r="L48" s="136"/>
      <c r="M48" s="131"/>
      <c r="N48" s="152"/>
      <c r="O48" s="125"/>
    </row>
    <row r="49" spans="1:15" ht="26.25" customHeight="1" x14ac:dyDescent="0.2">
      <c r="A49" s="120"/>
      <c r="B49" s="121"/>
      <c r="C49" s="122"/>
      <c r="D49" s="121"/>
      <c r="E49" s="127"/>
      <c r="F49" s="124"/>
      <c r="G49" s="126"/>
      <c r="H49" s="147"/>
      <c r="I49" s="160"/>
      <c r="J49" s="161"/>
      <c r="K49" s="156">
        <f t="shared" si="1"/>
        <v>0</v>
      </c>
      <c r="L49" s="136"/>
      <c r="M49" s="131"/>
      <c r="N49" s="152"/>
      <c r="O49" s="125"/>
    </row>
    <row r="50" spans="1:15" ht="26.25" customHeight="1" x14ac:dyDescent="0.2">
      <c r="A50" s="120"/>
      <c r="B50" s="121"/>
      <c r="C50" s="122"/>
      <c r="D50" s="121"/>
      <c r="E50" s="127"/>
      <c r="F50" s="124"/>
      <c r="G50" s="126"/>
      <c r="H50" s="147"/>
      <c r="I50" s="160"/>
      <c r="J50" s="161"/>
      <c r="K50" s="156">
        <f t="shared" si="1"/>
        <v>0</v>
      </c>
      <c r="L50" s="136"/>
      <c r="M50" s="131"/>
      <c r="N50" s="152"/>
      <c r="O50" s="125"/>
    </row>
    <row r="51" spans="1:15" ht="26.25" customHeight="1" x14ac:dyDescent="0.2">
      <c r="A51" s="120"/>
      <c r="B51" s="121"/>
      <c r="C51" s="122"/>
      <c r="D51" s="121"/>
      <c r="E51" s="127"/>
      <c r="F51" s="124"/>
      <c r="G51" s="126"/>
      <c r="H51" s="147"/>
      <c r="I51" s="160"/>
      <c r="J51" s="161"/>
      <c r="K51" s="156">
        <f t="shared" si="1"/>
        <v>0</v>
      </c>
      <c r="L51" s="136"/>
      <c r="M51" s="131"/>
      <c r="N51" s="152"/>
      <c r="O51" s="125"/>
    </row>
    <row r="52" spans="1:15" ht="26.25" customHeight="1" x14ac:dyDescent="0.2">
      <c r="A52" s="120"/>
      <c r="B52" s="121"/>
      <c r="C52" s="122"/>
      <c r="D52" s="121"/>
      <c r="E52" s="127"/>
      <c r="F52" s="124"/>
      <c r="G52" s="126"/>
      <c r="H52" s="147"/>
      <c r="I52" s="160"/>
      <c r="J52" s="161"/>
      <c r="K52" s="156">
        <f t="shared" si="1"/>
        <v>0</v>
      </c>
      <c r="L52" s="136"/>
      <c r="M52" s="131"/>
      <c r="N52" s="152"/>
      <c r="O52" s="125"/>
    </row>
    <row r="53" spans="1:15" ht="26.25" customHeight="1" x14ac:dyDescent="0.2">
      <c r="A53" s="120"/>
      <c r="B53" s="121"/>
      <c r="C53" s="122"/>
      <c r="D53" s="121"/>
      <c r="E53" s="127"/>
      <c r="F53" s="124"/>
      <c r="G53" s="126"/>
      <c r="H53" s="147"/>
      <c r="I53" s="160"/>
      <c r="J53" s="161"/>
      <c r="K53" s="156">
        <f t="shared" si="1"/>
        <v>0</v>
      </c>
      <c r="L53" s="136"/>
      <c r="M53" s="131"/>
      <c r="N53" s="152"/>
      <c r="O53" s="125"/>
    </row>
    <row r="54" spans="1:15" ht="26.25" customHeight="1" x14ac:dyDescent="0.2">
      <c r="A54" s="120"/>
      <c r="B54" s="121"/>
      <c r="C54" s="122"/>
      <c r="D54" s="121"/>
      <c r="E54" s="127"/>
      <c r="F54" s="124"/>
      <c r="G54" s="126"/>
      <c r="H54" s="147"/>
      <c r="I54" s="160"/>
      <c r="J54" s="161"/>
      <c r="K54" s="156">
        <f t="shared" si="1"/>
        <v>0</v>
      </c>
      <c r="L54" s="136"/>
      <c r="M54" s="131"/>
      <c r="N54" s="152"/>
      <c r="O54" s="125"/>
    </row>
    <row r="55" spans="1:15" ht="26.25" customHeight="1" x14ac:dyDescent="0.2">
      <c r="A55" s="120"/>
      <c r="B55" s="121"/>
      <c r="C55" s="122"/>
      <c r="D55" s="121"/>
      <c r="E55" s="127"/>
      <c r="F55" s="124"/>
      <c r="G55" s="126"/>
      <c r="H55" s="147"/>
      <c r="I55" s="160"/>
      <c r="J55" s="161"/>
      <c r="K55" s="156">
        <f t="shared" si="1"/>
        <v>0</v>
      </c>
      <c r="L55" s="136"/>
      <c r="M55" s="131"/>
      <c r="N55" s="152"/>
      <c r="O55" s="125"/>
    </row>
    <row r="56" spans="1:15" ht="26.25" customHeight="1" x14ac:dyDescent="0.2">
      <c r="A56" s="120"/>
      <c r="B56" s="121"/>
      <c r="C56" s="122"/>
      <c r="D56" s="121"/>
      <c r="E56" s="127"/>
      <c r="F56" s="124"/>
      <c r="G56" s="126"/>
      <c r="H56" s="147"/>
      <c r="I56" s="160"/>
      <c r="J56" s="161"/>
      <c r="K56" s="156">
        <f t="shared" si="1"/>
        <v>0</v>
      </c>
      <c r="L56" s="136"/>
      <c r="M56" s="131"/>
      <c r="N56" s="152"/>
      <c r="O56" s="125"/>
    </row>
    <row r="57" spans="1:15" ht="26.25" customHeight="1" x14ac:dyDescent="0.2">
      <c r="A57" s="120"/>
      <c r="B57" s="121"/>
      <c r="C57" s="122"/>
      <c r="D57" s="121"/>
      <c r="E57" s="127"/>
      <c r="F57" s="124"/>
      <c r="G57" s="126"/>
      <c r="H57" s="147"/>
      <c r="I57" s="160"/>
      <c r="J57" s="161"/>
      <c r="K57" s="156">
        <f t="shared" si="1"/>
        <v>0</v>
      </c>
      <c r="L57" s="136"/>
      <c r="M57" s="131"/>
      <c r="N57" s="152"/>
      <c r="O57" s="125"/>
    </row>
    <row r="58" spans="1:15" ht="26.25" customHeight="1" x14ac:dyDescent="0.2">
      <c r="A58" s="120"/>
      <c r="B58" s="121"/>
      <c r="C58" s="122"/>
      <c r="D58" s="121"/>
      <c r="E58" s="127"/>
      <c r="F58" s="124"/>
      <c r="G58" s="126"/>
      <c r="H58" s="147"/>
      <c r="I58" s="160"/>
      <c r="J58" s="161"/>
      <c r="K58" s="156">
        <f t="shared" si="1"/>
        <v>0</v>
      </c>
      <c r="L58" s="136"/>
      <c r="M58" s="131"/>
      <c r="N58" s="152"/>
      <c r="O58" s="125"/>
    </row>
    <row r="59" spans="1:15" ht="26.25" customHeight="1" x14ac:dyDescent="0.2">
      <c r="A59" s="120"/>
      <c r="B59" s="121"/>
      <c r="C59" s="122"/>
      <c r="D59" s="121"/>
      <c r="E59" s="127"/>
      <c r="F59" s="124"/>
      <c r="G59" s="126"/>
      <c r="H59" s="147"/>
      <c r="I59" s="160"/>
      <c r="J59" s="161"/>
      <c r="K59" s="156">
        <f t="shared" si="1"/>
        <v>0</v>
      </c>
      <c r="L59" s="136"/>
      <c r="M59" s="131"/>
      <c r="N59" s="152"/>
      <c r="O59" s="125"/>
    </row>
    <row r="60" spans="1:15" ht="26.25" customHeight="1" x14ac:dyDescent="0.2">
      <c r="A60" s="120"/>
      <c r="B60" s="121"/>
      <c r="C60" s="122"/>
      <c r="D60" s="121"/>
      <c r="E60" s="127"/>
      <c r="F60" s="124"/>
      <c r="G60" s="126"/>
      <c r="H60" s="147"/>
      <c r="I60" s="160"/>
      <c r="J60" s="161"/>
      <c r="K60" s="156">
        <f t="shared" si="1"/>
        <v>0</v>
      </c>
      <c r="L60" s="136"/>
      <c r="M60" s="131"/>
      <c r="N60" s="152"/>
      <c r="O60" s="125"/>
    </row>
    <row r="61" spans="1:15" ht="26.25" customHeight="1" x14ac:dyDescent="0.2">
      <c r="A61" s="120"/>
      <c r="B61" s="121"/>
      <c r="C61" s="122"/>
      <c r="D61" s="121"/>
      <c r="E61" s="127"/>
      <c r="F61" s="124"/>
      <c r="G61" s="126"/>
      <c r="H61" s="147"/>
      <c r="I61" s="160"/>
      <c r="J61" s="161"/>
      <c r="K61" s="156">
        <f t="shared" si="1"/>
        <v>0</v>
      </c>
      <c r="L61" s="136"/>
      <c r="M61" s="131"/>
      <c r="N61" s="152"/>
      <c r="O61" s="125"/>
    </row>
    <row r="62" spans="1:15" ht="26.25" customHeight="1" x14ac:dyDescent="0.2">
      <c r="A62" s="120"/>
      <c r="B62" s="121"/>
      <c r="C62" s="122"/>
      <c r="D62" s="121"/>
      <c r="E62" s="127"/>
      <c r="F62" s="124"/>
      <c r="G62" s="126"/>
      <c r="H62" s="147"/>
      <c r="I62" s="160"/>
      <c r="J62" s="161"/>
      <c r="K62" s="156">
        <f t="shared" si="1"/>
        <v>0</v>
      </c>
      <c r="L62" s="136"/>
      <c r="M62" s="131"/>
      <c r="N62" s="152"/>
      <c r="O62" s="125"/>
    </row>
    <row r="63" spans="1:15" ht="26.25" customHeight="1" x14ac:dyDescent="0.2">
      <c r="A63" s="120"/>
      <c r="B63" s="121"/>
      <c r="C63" s="122"/>
      <c r="D63" s="121"/>
      <c r="E63" s="127"/>
      <c r="F63" s="124"/>
      <c r="G63" s="126"/>
      <c r="H63" s="147"/>
      <c r="I63" s="160"/>
      <c r="J63" s="161"/>
      <c r="K63" s="156">
        <f t="shared" si="1"/>
        <v>0</v>
      </c>
      <c r="L63" s="136"/>
      <c r="M63" s="131"/>
      <c r="N63" s="152"/>
      <c r="O63" s="125"/>
    </row>
    <row r="64" spans="1:15" ht="26.25" customHeight="1" x14ac:dyDescent="0.2">
      <c r="A64" s="120"/>
      <c r="B64" s="121"/>
      <c r="C64" s="122"/>
      <c r="D64" s="121"/>
      <c r="E64" s="127"/>
      <c r="F64" s="124"/>
      <c r="G64" s="126"/>
      <c r="H64" s="147"/>
      <c r="I64" s="160"/>
      <c r="J64" s="161"/>
      <c r="K64" s="156">
        <f t="shared" si="1"/>
        <v>0</v>
      </c>
      <c r="L64" s="136"/>
      <c r="M64" s="131"/>
      <c r="N64" s="152"/>
      <c r="O64" s="125"/>
    </row>
    <row r="65" spans="1:15" ht="26.25" customHeight="1" x14ac:dyDescent="0.2">
      <c r="A65" s="120"/>
      <c r="B65" s="121"/>
      <c r="C65" s="122"/>
      <c r="D65" s="121"/>
      <c r="E65" s="127"/>
      <c r="F65" s="124"/>
      <c r="G65" s="126"/>
      <c r="H65" s="147"/>
      <c r="I65" s="160"/>
      <c r="J65" s="161"/>
      <c r="K65" s="156">
        <f t="shared" si="1"/>
        <v>0</v>
      </c>
      <c r="L65" s="136"/>
      <c r="M65" s="131"/>
      <c r="N65" s="152"/>
      <c r="O65" s="125"/>
    </row>
    <row r="66" spans="1:15" ht="26.25" customHeight="1" x14ac:dyDescent="0.2">
      <c r="A66" s="120"/>
      <c r="B66" s="121"/>
      <c r="C66" s="122"/>
      <c r="D66" s="121"/>
      <c r="E66" s="127"/>
      <c r="F66" s="124"/>
      <c r="G66" s="126"/>
      <c r="H66" s="147"/>
      <c r="I66" s="160"/>
      <c r="J66" s="161"/>
      <c r="K66" s="156">
        <f t="shared" si="1"/>
        <v>0</v>
      </c>
      <c r="L66" s="136"/>
      <c r="M66" s="131"/>
      <c r="N66" s="152"/>
      <c r="O66" s="125"/>
    </row>
    <row r="67" spans="1:15" ht="26.25" customHeight="1" x14ac:dyDescent="0.2">
      <c r="A67" s="120"/>
      <c r="B67" s="121"/>
      <c r="C67" s="122"/>
      <c r="D67" s="121"/>
      <c r="E67" s="127"/>
      <c r="F67" s="124"/>
      <c r="G67" s="126"/>
      <c r="H67" s="147"/>
      <c r="I67" s="160"/>
      <c r="J67" s="161"/>
      <c r="K67" s="156">
        <f t="shared" si="1"/>
        <v>0</v>
      </c>
      <c r="L67" s="136"/>
      <c r="M67" s="131"/>
      <c r="N67" s="152"/>
      <c r="O67" s="125"/>
    </row>
    <row r="68" spans="1:15" ht="26.25" customHeight="1" x14ac:dyDescent="0.2">
      <c r="A68" s="120"/>
      <c r="B68" s="121"/>
      <c r="C68" s="122"/>
      <c r="D68" s="121"/>
      <c r="E68" s="127"/>
      <c r="F68" s="124"/>
      <c r="G68" s="126"/>
      <c r="H68" s="147"/>
      <c r="I68" s="160"/>
      <c r="J68" s="161"/>
      <c r="K68" s="156">
        <f t="shared" si="1"/>
        <v>0</v>
      </c>
      <c r="L68" s="136"/>
      <c r="M68" s="131"/>
      <c r="N68" s="152"/>
      <c r="O68" s="125"/>
    </row>
    <row r="69" spans="1:15" ht="26.25" customHeight="1" x14ac:dyDescent="0.2">
      <c r="A69" s="120"/>
      <c r="B69" s="121"/>
      <c r="C69" s="122"/>
      <c r="D69" s="121"/>
      <c r="E69" s="127"/>
      <c r="F69" s="124"/>
      <c r="G69" s="126"/>
      <c r="H69" s="147"/>
      <c r="I69" s="160"/>
      <c r="J69" s="161"/>
      <c r="K69" s="156">
        <f t="shared" si="1"/>
        <v>0</v>
      </c>
      <c r="L69" s="136"/>
      <c r="M69" s="131"/>
      <c r="N69" s="152"/>
      <c r="O69" s="125"/>
    </row>
    <row r="70" spans="1:15" ht="26.25" customHeight="1" x14ac:dyDescent="0.2">
      <c r="A70" s="120"/>
      <c r="B70" s="121"/>
      <c r="C70" s="122"/>
      <c r="D70" s="121"/>
      <c r="E70" s="127"/>
      <c r="F70" s="124"/>
      <c r="G70" s="126"/>
      <c r="H70" s="147"/>
      <c r="I70" s="160"/>
      <c r="J70" s="161"/>
      <c r="K70" s="156">
        <f t="shared" si="1"/>
        <v>0</v>
      </c>
      <c r="L70" s="136"/>
      <c r="M70" s="131"/>
      <c r="N70" s="152"/>
      <c r="O70" s="125"/>
    </row>
    <row r="71" spans="1:15" ht="26.25" customHeight="1" x14ac:dyDescent="0.2">
      <c r="A71" s="120"/>
      <c r="B71" s="121"/>
      <c r="C71" s="122"/>
      <c r="D71" s="121"/>
      <c r="E71" s="127"/>
      <c r="F71" s="124"/>
      <c r="G71" s="126"/>
      <c r="H71" s="147"/>
      <c r="I71" s="160"/>
      <c r="J71" s="161"/>
      <c r="K71" s="156">
        <f t="shared" si="1"/>
        <v>0</v>
      </c>
      <c r="L71" s="136"/>
      <c r="M71" s="131"/>
      <c r="N71" s="152"/>
      <c r="O71" s="125"/>
    </row>
    <row r="72" spans="1:15" ht="26.25" customHeight="1" x14ac:dyDescent="0.2">
      <c r="A72" s="120"/>
      <c r="B72" s="121"/>
      <c r="C72" s="122"/>
      <c r="D72" s="121"/>
      <c r="E72" s="127"/>
      <c r="F72" s="124"/>
      <c r="G72" s="126"/>
      <c r="H72" s="147"/>
      <c r="I72" s="160"/>
      <c r="J72" s="161"/>
      <c r="K72" s="156">
        <f t="shared" si="1"/>
        <v>0</v>
      </c>
      <c r="L72" s="136"/>
      <c r="M72" s="131"/>
      <c r="N72" s="152"/>
      <c r="O72" s="125"/>
    </row>
    <row r="73" spans="1:15" ht="26.25" customHeight="1" x14ac:dyDescent="0.2">
      <c r="A73" s="120"/>
      <c r="B73" s="121"/>
      <c r="C73" s="122"/>
      <c r="D73" s="121"/>
      <c r="E73" s="127"/>
      <c r="F73" s="124"/>
      <c r="G73" s="126"/>
      <c r="H73" s="147"/>
      <c r="I73" s="160"/>
      <c r="J73" s="161"/>
      <c r="K73" s="156">
        <f t="shared" si="1"/>
        <v>0</v>
      </c>
      <c r="L73" s="136"/>
      <c r="M73" s="131"/>
      <c r="N73" s="152"/>
      <c r="O73" s="125"/>
    </row>
    <row r="74" spans="1:15" ht="26.25" customHeight="1" x14ac:dyDescent="0.2">
      <c r="A74" s="120"/>
      <c r="B74" s="121"/>
      <c r="C74" s="122"/>
      <c r="D74" s="121"/>
      <c r="E74" s="127"/>
      <c r="F74" s="124"/>
      <c r="G74" s="126"/>
      <c r="H74" s="147"/>
      <c r="I74" s="160"/>
      <c r="J74" s="161"/>
      <c r="K74" s="156">
        <f t="shared" si="1"/>
        <v>0</v>
      </c>
      <c r="L74" s="136"/>
      <c r="M74" s="131"/>
      <c r="N74" s="152"/>
      <c r="O74" s="125"/>
    </row>
    <row r="75" spans="1:15" ht="26.25" customHeight="1" x14ac:dyDescent="0.2">
      <c r="A75" s="120"/>
      <c r="B75" s="121"/>
      <c r="C75" s="122"/>
      <c r="D75" s="121"/>
      <c r="E75" s="127"/>
      <c r="F75" s="124"/>
      <c r="G75" s="126"/>
      <c r="H75" s="147"/>
      <c r="I75" s="160"/>
      <c r="J75" s="161"/>
      <c r="K75" s="156">
        <f t="shared" si="1"/>
        <v>0</v>
      </c>
      <c r="L75" s="136"/>
      <c r="M75" s="131"/>
      <c r="N75" s="152"/>
      <c r="O75" s="125"/>
    </row>
    <row r="76" spans="1:15" ht="26.25" customHeight="1" x14ac:dyDescent="0.2">
      <c r="A76" s="120"/>
      <c r="B76" s="121"/>
      <c r="C76" s="122"/>
      <c r="D76" s="121"/>
      <c r="E76" s="127"/>
      <c r="F76" s="124"/>
      <c r="G76" s="126"/>
      <c r="H76" s="147"/>
      <c r="I76" s="160"/>
      <c r="J76" s="161"/>
      <c r="K76" s="156">
        <f t="shared" ref="K76:K81" si="2">SUM(I76:J76)</f>
        <v>0</v>
      </c>
      <c r="L76" s="136"/>
      <c r="M76" s="131"/>
      <c r="N76" s="152"/>
      <c r="O76" s="125"/>
    </row>
    <row r="77" spans="1:15" ht="26.25" customHeight="1" x14ac:dyDescent="0.2">
      <c r="A77" s="120"/>
      <c r="B77" s="121"/>
      <c r="C77" s="122"/>
      <c r="D77" s="121"/>
      <c r="E77" s="127"/>
      <c r="F77" s="124"/>
      <c r="G77" s="126"/>
      <c r="H77" s="147"/>
      <c r="I77" s="160"/>
      <c r="J77" s="161"/>
      <c r="K77" s="156">
        <f t="shared" si="2"/>
        <v>0</v>
      </c>
      <c r="L77" s="136"/>
      <c r="M77" s="131"/>
      <c r="N77" s="152"/>
      <c r="O77" s="125"/>
    </row>
    <row r="78" spans="1:15" ht="26.25" customHeight="1" x14ac:dyDescent="0.2">
      <c r="A78" s="120"/>
      <c r="B78" s="121"/>
      <c r="C78" s="122"/>
      <c r="D78" s="121"/>
      <c r="E78" s="127"/>
      <c r="F78" s="124"/>
      <c r="G78" s="126"/>
      <c r="H78" s="147"/>
      <c r="I78" s="160"/>
      <c r="J78" s="161"/>
      <c r="K78" s="156">
        <f t="shared" si="2"/>
        <v>0</v>
      </c>
      <c r="L78" s="136"/>
      <c r="M78" s="131"/>
      <c r="N78" s="152"/>
      <c r="O78" s="125"/>
    </row>
    <row r="79" spans="1:15" ht="26.25" customHeight="1" x14ac:dyDescent="0.2">
      <c r="A79" s="120"/>
      <c r="B79" s="121"/>
      <c r="C79" s="122"/>
      <c r="D79" s="121"/>
      <c r="E79" s="127"/>
      <c r="F79" s="124"/>
      <c r="G79" s="126"/>
      <c r="H79" s="147"/>
      <c r="I79" s="160"/>
      <c r="J79" s="161"/>
      <c r="K79" s="156">
        <f t="shared" si="2"/>
        <v>0</v>
      </c>
      <c r="L79" s="136"/>
      <c r="M79" s="131"/>
      <c r="N79" s="152"/>
      <c r="O79" s="125"/>
    </row>
    <row r="80" spans="1:15" ht="26.25" customHeight="1" x14ac:dyDescent="0.2">
      <c r="A80" s="120"/>
      <c r="B80" s="121"/>
      <c r="C80" s="122"/>
      <c r="D80" s="121"/>
      <c r="E80" s="127"/>
      <c r="F80" s="124"/>
      <c r="G80" s="126"/>
      <c r="H80" s="147"/>
      <c r="I80" s="160"/>
      <c r="J80" s="161"/>
      <c r="K80" s="156">
        <f t="shared" si="2"/>
        <v>0</v>
      </c>
      <c r="L80" s="136"/>
      <c r="M80" s="131"/>
      <c r="N80" s="152"/>
      <c r="O80" s="125"/>
    </row>
    <row r="81" spans="1:15" ht="26.25" customHeight="1" x14ac:dyDescent="0.2">
      <c r="A81" s="120"/>
      <c r="B81" s="121"/>
      <c r="C81" s="122"/>
      <c r="D81" s="121"/>
      <c r="E81" s="127"/>
      <c r="F81" s="124"/>
      <c r="G81" s="126"/>
      <c r="H81" s="147"/>
      <c r="I81" s="160"/>
      <c r="J81" s="161"/>
      <c r="K81" s="156">
        <f t="shared" si="2"/>
        <v>0</v>
      </c>
      <c r="L81" s="136"/>
      <c r="M81" s="131"/>
      <c r="N81" s="152"/>
      <c r="O81" s="125"/>
    </row>
  </sheetData>
  <dataConsolidate/>
  <mergeCells count="15">
    <mergeCell ref="A2:O2"/>
    <mergeCell ref="A4:C4"/>
    <mergeCell ref="D4:D5"/>
    <mergeCell ref="E4:E5"/>
    <mergeCell ref="F4:F5"/>
    <mergeCell ref="G4:G5"/>
    <mergeCell ref="H4:H5"/>
    <mergeCell ref="L4:L5"/>
    <mergeCell ref="M4:M5"/>
    <mergeCell ref="N4:N5"/>
    <mergeCell ref="O4:O5"/>
    <mergeCell ref="A5:B5"/>
    <mergeCell ref="I4:I5"/>
    <mergeCell ref="J4:J5"/>
    <mergeCell ref="K4:K5"/>
  </mergeCells>
  <conditionalFormatting sqref="L9:N81">
    <cfRule type="cellIs" dxfId="8" priority="5" stopIfTrue="1" operator="lessThan">
      <formula>0</formula>
    </cfRule>
    <cfRule type="cellIs" dxfId="7" priority="6" stopIfTrue="1" operator="lessThan">
      <formula>0</formula>
    </cfRule>
  </conditionalFormatting>
  <conditionalFormatting sqref="I9:N81">
    <cfRule type="cellIs" dxfId="6" priority="4" stopIfTrue="1" operator="lessThan">
      <formula>0</formula>
    </cfRule>
  </conditionalFormatting>
  <conditionalFormatting sqref="L6:N8">
    <cfRule type="cellIs" dxfId="5" priority="2" stopIfTrue="1" operator="lessThan">
      <formula>0</formula>
    </cfRule>
    <cfRule type="cellIs" dxfId="4" priority="3" stopIfTrue="1" operator="lessThan">
      <formula>0</formula>
    </cfRule>
  </conditionalFormatting>
  <conditionalFormatting sqref="I6:N8">
    <cfRule type="cellIs" dxfId="3" priority="1" stopIfTrue="1" operator="lessThan">
      <formula>0</formula>
    </cfRule>
  </conditionalFormatting>
  <pageMargins left="0.15748031496062992" right="0.1574803149606299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F0"/>
  </sheetPr>
  <dimension ref="A1:AB36"/>
  <sheetViews>
    <sheetView zoomScale="78" zoomScaleNormal="78" workbookViewId="0">
      <selection activeCell="F17" sqref="F17"/>
    </sheetView>
  </sheetViews>
  <sheetFormatPr defaultRowHeight="14.25" x14ac:dyDescent="0.2"/>
  <cols>
    <col min="1" max="1" width="7.125" customWidth="1"/>
    <col min="2" max="2" width="19.625" customWidth="1"/>
    <col min="3" max="3" width="15.875" customWidth="1"/>
    <col min="4" max="4" width="12.875" customWidth="1"/>
    <col min="5" max="5" width="14.75" style="92" bestFit="1" customWidth="1"/>
    <col min="6" max="6" width="24.625" bestFit="1" customWidth="1"/>
    <col min="7" max="7" width="10.375" customWidth="1"/>
    <col min="8" max="9" width="14.5" customWidth="1"/>
    <col min="10" max="10" width="18.125" customWidth="1"/>
    <col min="11" max="11" width="5.75" customWidth="1"/>
    <col min="12" max="12" width="7.25" style="93" customWidth="1"/>
    <col min="13" max="13" width="17.875" bestFit="1" customWidth="1"/>
    <col min="14" max="14" width="4" customWidth="1"/>
    <col min="15" max="15" width="12" style="71" bestFit="1" customWidth="1"/>
    <col min="16" max="16" width="10.75" style="71" hidden="1" customWidth="1"/>
    <col min="17" max="17" width="8.875" style="71" hidden="1" customWidth="1"/>
    <col min="18" max="18" width="10.25" style="71" hidden="1" customWidth="1"/>
    <col min="19" max="19" width="9.625" style="71" hidden="1" customWidth="1"/>
    <col min="20" max="20" width="4.625" style="71" hidden="1" customWidth="1"/>
    <col min="21" max="21" width="5.375" style="73" hidden="1" customWidth="1"/>
    <col min="22" max="22" width="10.125" style="74" hidden="1" customWidth="1"/>
    <col min="23" max="23" width="10.125" style="71" hidden="1" customWidth="1"/>
    <col min="24" max="24" width="10.875" style="71" hidden="1" customWidth="1"/>
    <col min="25" max="25" width="4.5" style="71" hidden="1" customWidth="1"/>
  </cols>
  <sheetData>
    <row r="1" spans="1:28" s="59" customFormat="1" ht="27.75" customHeight="1" x14ac:dyDescent="0.25">
      <c r="B1" s="17" t="s">
        <v>23</v>
      </c>
      <c r="C1" s="18" t="s">
        <v>24</v>
      </c>
      <c r="D1" s="60"/>
      <c r="E1" s="61"/>
      <c r="F1" s="60"/>
      <c r="G1" s="62"/>
      <c r="H1" s="63"/>
      <c r="L1" s="64"/>
      <c r="M1" s="65"/>
      <c r="N1" s="66"/>
      <c r="O1" s="67"/>
      <c r="P1" s="67"/>
      <c r="Q1" s="67"/>
      <c r="R1" s="67"/>
      <c r="S1" s="67"/>
      <c r="T1" s="67"/>
      <c r="U1" s="68"/>
      <c r="V1" s="69"/>
      <c r="W1" s="70"/>
      <c r="X1" s="70"/>
      <c r="Y1" s="70"/>
    </row>
    <row r="2" spans="1:28" ht="27" customHeight="1" x14ac:dyDescent="0.25">
      <c r="A2" s="196" t="s">
        <v>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T2" s="72"/>
    </row>
    <row r="4" spans="1:28" s="24" customFormat="1" ht="30.75" customHeight="1" x14ac:dyDescent="0.2">
      <c r="A4" s="197" t="s">
        <v>47</v>
      </c>
      <c r="B4" s="198"/>
      <c r="C4" s="199"/>
      <c r="D4" s="179" t="s">
        <v>48</v>
      </c>
      <c r="E4" s="200" t="s">
        <v>49</v>
      </c>
      <c r="F4" s="177" t="s">
        <v>26</v>
      </c>
      <c r="G4" s="202" t="s">
        <v>50</v>
      </c>
      <c r="H4" s="203" t="s">
        <v>51</v>
      </c>
      <c r="I4" s="205" t="s">
        <v>52</v>
      </c>
      <c r="J4" s="207" t="s">
        <v>53</v>
      </c>
      <c r="K4" s="209" t="s">
        <v>54</v>
      </c>
      <c r="L4" s="210"/>
      <c r="M4" s="189" t="s">
        <v>27</v>
      </c>
      <c r="P4" s="71"/>
      <c r="Q4" s="71"/>
      <c r="R4" s="71"/>
      <c r="S4" s="71"/>
      <c r="T4" s="71"/>
      <c r="U4" s="75"/>
      <c r="V4" s="76"/>
      <c r="W4" s="77"/>
      <c r="X4" s="77"/>
      <c r="Y4" s="77"/>
      <c r="AA4"/>
      <c r="AB4"/>
    </row>
    <row r="5" spans="1:28" s="24" customFormat="1" ht="42" customHeight="1" x14ac:dyDescent="0.2">
      <c r="A5" s="191" t="s">
        <v>28</v>
      </c>
      <c r="B5" s="192"/>
      <c r="C5" s="25" t="s">
        <v>55</v>
      </c>
      <c r="D5" s="180"/>
      <c r="E5" s="201"/>
      <c r="F5" s="178"/>
      <c r="G5" s="182"/>
      <c r="H5" s="204"/>
      <c r="I5" s="206"/>
      <c r="J5" s="208"/>
      <c r="K5" s="26" t="s">
        <v>56</v>
      </c>
      <c r="L5" s="78" t="s">
        <v>57</v>
      </c>
      <c r="M5" s="190"/>
      <c r="P5" s="28" t="s">
        <v>58</v>
      </c>
      <c r="Q5" s="27" t="s">
        <v>59</v>
      </c>
      <c r="R5" s="27" t="s">
        <v>32</v>
      </c>
      <c r="S5" s="27" t="s">
        <v>60</v>
      </c>
      <c r="T5" s="27" t="s">
        <v>56</v>
      </c>
      <c r="U5" s="79" t="s">
        <v>57</v>
      </c>
      <c r="V5" s="80" t="s">
        <v>31</v>
      </c>
      <c r="W5" s="27" t="s">
        <v>30</v>
      </c>
      <c r="X5" s="27" t="s">
        <v>51</v>
      </c>
      <c r="Y5" s="81" t="s">
        <v>33</v>
      </c>
      <c r="AA5"/>
      <c r="AB5"/>
    </row>
    <row r="6" spans="1:28" ht="22.5" customHeight="1" x14ac:dyDescent="0.2">
      <c r="A6" s="82">
        <v>40400</v>
      </c>
      <c r="B6" s="32" t="s">
        <v>34</v>
      </c>
      <c r="C6" s="33" t="s">
        <v>65</v>
      </c>
      <c r="D6" s="34" t="s">
        <v>36</v>
      </c>
      <c r="E6" s="103">
        <v>41122</v>
      </c>
      <c r="F6" s="32" t="s">
        <v>35</v>
      </c>
      <c r="G6" s="83" t="s">
        <v>61</v>
      </c>
      <c r="H6" s="35">
        <v>90000</v>
      </c>
      <c r="I6" s="100">
        <f>ROUND(V6,2)*-1</f>
        <v>-33139.730000000003</v>
      </c>
      <c r="J6" s="101">
        <f t="shared" ref="J6:J30" si="0">SUM(H6:I6)</f>
        <v>56860.27</v>
      </c>
      <c r="K6" s="85">
        <f t="shared" ref="K6:K30" si="1">IF($U6&gt;=11.5,($T6+1),$T6)</f>
        <v>3</v>
      </c>
      <c r="L6" s="85">
        <f t="shared" ref="L6:L30" si="2">IF($U6&gt;=11.5,0,$U6)</f>
        <v>1.9333333333333333</v>
      </c>
      <c r="M6" s="41" t="s">
        <v>62</v>
      </c>
      <c r="P6" s="88">
        <f>MIN($E6-DATE(RIGHT(D6,4),MID(D6,4,2),LEFT(D6,2))+1,Q6*365)</f>
        <v>672</v>
      </c>
      <c r="Q6" s="51">
        <v>5</v>
      </c>
      <c r="R6" s="52">
        <f>365*Q6-P6</f>
        <v>1153</v>
      </c>
      <c r="S6" s="53">
        <f>R6/365</f>
        <v>3.1589041095890411</v>
      </c>
      <c r="T6" s="89">
        <f t="shared" ref="T6:T30" si="3">ROUNDDOWN($S6,0)</f>
        <v>3</v>
      </c>
      <c r="U6" s="86">
        <f t="shared" ref="U6:U30" si="4">($R6-($T6*365))/30</f>
        <v>1.9333333333333333</v>
      </c>
      <c r="V6" s="90">
        <f t="shared" ref="V6:V30" si="5">IF($R6=0,($H6-1),($H6/$Q6/365)*$P6)</f>
        <v>33139.726027397257</v>
      </c>
      <c r="W6" s="53">
        <f t="shared" ref="W6:W30" si="6">$H6-$V6</f>
        <v>56860.273972602743</v>
      </c>
      <c r="X6" s="53">
        <f>V6+W6</f>
        <v>90000</v>
      </c>
      <c r="Y6" s="53">
        <f>H6-X6</f>
        <v>0</v>
      </c>
    </row>
    <row r="7" spans="1:28" ht="22.5" customHeight="1" thickBot="1" x14ac:dyDescent="0.25">
      <c r="A7" s="95"/>
      <c r="B7" s="96"/>
      <c r="C7" s="97"/>
      <c r="D7" s="98"/>
      <c r="E7" s="103"/>
      <c r="F7" s="37" t="s">
        <v>63</v>
      </c>
      <c r="G7" s="83"/>
      <c r="H7" s="38">
        <f>SUM(H6)</f>
        <v>90000</v>
      </c>
      <c r="I7" s="91">
        <f>SUM(I6)</f>
        <v>-33139.730000000003</v>
      </c>
      <c r="J7" s="39">
        <f>SUM(J6)</f>
        <v>56860.27</v>
      </c>
      <c r="K7" s="85"/>
      <c r="L7" s="85"/>
      <c r="M7" s="36"/>
      <c r="P7" s="88"/>
      <c r="Q7" s="51"/>
      <c r="R7" s="52"/>
      <c r="S7" s="53"/>
      <c r="T7" s="89"/>
      <c r="U7" s="86"/>
      <c r="V7" s="90"/>
      <c r="W7" s="53"/>
      <c r="X7" s="53"/>
      <c r="Y7" s="53"/>
    </row>
    <row r="8" spans="1:28" ht="22.5" customHeight="1" thickTop="1" x14ac:dyDescent="0.2">
      <c r="A8" s="95"/>
      <c r="B8" s="96"/>
      <c r="C8" s="97"/>
      <c r="D8" s="98"/>
      <c r="E8" s="103"/>
      <c r="F8" s="99"/>
      <c r="G8" s="83"/>
      <c r="H8" s="29"/>
      <c r="I8" s="102"/>
      <c r="J8" s="30"/>
      <c r="K8" s="85"/>
      <c r="L8" s="85"/>
      <c r="M8" s="36"/>
      <c r="P8" s="88"/>
      <c r="Q8" s="51"/>
      <c r="R8" s="52"/>
      <c r="S8" s="53"/>
      <c r="T8" s="89"/>
      <c r="U8" s="86"/>
      <c r="V8" s="90"/>
      <c r="W8" s="53"/>
      <c r="X8" s="53"/>
      <c r="Y8" s="53"/>
    </row>
    <row r="9" spans="1:28" ht="22.5" customHeight="1" x14ac:dyDescent="0.2">
      <c r="A9" s="82"/>
      <c r="B9" s="32"/>
      <c r="C9" s="33"/>
      <c r="D9" s="34"/>
      <c r="E9" s="87"/>
      <c r="F9" s="32"/>
      <c r="G9" s="83"/>
      <c r="H9" s="40"/>
      <c r="I9" s="84" t="e">
        <f>ROUND(V9,2)*-1</f>
        <v>#N/A</v>
      </c>
      <c r="J9" s="31" t="e">
        <f>SUM(H9:I9)</f>
        <v>#N/A</v>
      </c>
      <c r="K9" s="85" t="e">
        <f t="shared" si="1"/>
        <v>#N/A</v>
      </c>
      <c r="L9" s="85" t="e">
        <f t="shared" si="2"/>
        <v>#N/A</v>
      </c>
      <c r="M9" s="36"/>
      <c r="P9" s="88" t="e">
        <f>MIN($E9-DATE(RIGHT(D9,4),MID(D9,4,2),LEFT(D9,2))+1,Q9*365)</f>
        <v>#VALUE!</v>
      </c>
      <c r="Q9" s="51" t="e">
        <v>#N/A</v>
      </c>
      <c r="R9" s="52" t="e">
        <f>365*Q9-P9</f>
        <v>#N/A</v>
      </c>
      <c r="S9" s="53" t="e">
        <f>R9/365</f>
        <v>#N/A</v>
      </c>
      <c r="T9" s="89" t="e">
        <f t="shared" si="3"/>
        <v>#N/A</v>
      </c>
      <c r="U9" s="86" t="e">
        <f t="shared" si="4"/>
        <v>#N/A</v>
      </c>
      <c r="V9" s="90" t="e">
        <f t="shared" si="5"/>
        <v>#N/A</v>
      </c>
      <c r="W9" s="53" t="e">
        <f t="shared" si="6"/>
        <v>#N/A</v>
      </c>
      <c r="X9" s="53" t="e">
        <f>V9+W9</f>
        <v>#N/A</v>
      </c>
      <c r="Y9" s="53" t="e">
        <f>H9-X9</f>
        <v>#N/A</v>
      </c>
    </row>
    <row r="10" spans="1:28" ht="22.5" customHeight="1" x14ac:dyDescent="0.2">
      <c r="A10" s="82"/>
      <c r="B10" s="32"/>
      <c r="C10" s="33"/>
      <c r="D10" s="34"/>
      <c r="E10" s="87"/>
      <c r="F10" s="32"/>
      <c r="G10" s="83"/>
      <c r="H10" s="40"/>
      <c r="I10" s="84" t="e">
        <f>ROUND(V10,2)*-1</f>
        <v>#N/A</v>
      </c>
      <c r="J10" s="31" t="e">
        <f>SUM(H10:I10)</f>
        <v>#N/A</v>
      </c>
      <c r="K10" s="85" t="e">
        <f t="shared" si="1"/>
        <v>#N/A</v>
      </c>
      <c r="L10" s="85" t="e">
        <f t="shared" si="2"/>
        <v>#N/A</v>
      </c>
      <c r="M10" s="36"/>
      <c r="P10" s="88" t="e">
        <f>MIN($E10-DATE(RIGHT(D10,4),MID(D10,4,2),LEFT(D10,2))+1,Q10*365)</f>
        <v>#VALUE!</v>
      </c>
      <c r="Q10" s="51" t="e">
        <v>#N/A</v>
      </c>
      <c r="R10" s="52" t="e">
        <f>365*Q10-P10</f>
        <v>#N/A</v>
      </c>
      <c r="S10" s="53" t="e">
        <f>R10/365</f>
        <v>#N/A</v>
      </c>
      <c r="T10" s="89" t="e">
        <f t="shared" si="3"/>
        <v>#N/A</v>
      </c>
      <c r="U10" s="86" t="e">
        <f t="shared" si="4"/>
        <v>#N/A</v>
      </c>
      <c r="V10" s="90" t="e">
        <f t="shared" si="5"/>
        <v>#N/A</v>
      </c>
      <c r="W10" s="53" t="e">
        <f t="shared" si="6"/>
        <v>#N/A</v>
      </c>
      <c r="X10" s="53" t="e">
        <f>V10+W10</f>
        <v>#N/A</v>
      </c>
      <c r="Y10" s="53" t="e">
        <f>H10-X10</f>
        <v>#N/A</v>
      </c>
    </row>
    <row r="11" spans="1:28" ht="22.5" customHeight="1" x14ac:dyDescent="0.2">
      <c r="A11" s="82"/>
      <c r="B11" s="32"/>
      <c r="C11" s="33"/>
      <c r="D11" s="34"/>
      <c r="E11" s="87"/>
      <c r="F11" s="32"/>
      <c r="G11" s="83"/>
      <c r="H11" s="40"/>
      <c r="I11" s="84" t="e">
        <f>ROUND(V11,2)*-1</f>
        <v>#N/A</v>
      </c>
      <c r="J11" s="31" t="e">
        <f>SUM(H11:I11)</f>
        <v>#N/A</v>
      </c>
      <c r="K11" s="85" t="e">
        <f t="shared" si="1"/>
        <v>#N/A</v>
      </c>
      <c r="L11" s="85" t="e">
        <f t="shared" si="2"/>
        <v>#N/A</v>
      </c>
      <c r="M11" s="36"/>
      <c r="P11" s="88" t="e">
        <f>MIN($E11-DATE(RIGHT(D11,4),MID(D11,4,2),LEFT(D11,2))+1,Q11*365)</f>
        <v>#VALUE!</v>
      </c>
      <c r="Q11" s="51" t="e">
        <v>#N/A</v>
      </c>
      <c r="R11" s="52" t="e">
        <f>365*Q11-P11</f>
        <v>#N/A</v>
      </c>
      <c r="S11" s="53" t="e">
        <f>R11/365</f>
        <v>#N/A</v>
      </c>
      <c r="T11" s="89" t="e">
        <f t="shared" si="3"/>
        <v>#N/A</v>
      </c>
      <c r="U11" s="86" t="e">
        <f t="shared" si="4"/>
        <v>#N/A</v>
      </c>
      <c r="V11" s="90" t="e">
        <f t="shared" si="5"/>
        <v>#N/A</v>
      </c>
      <c r="W11" s="53" t="e">
        <f t="shared" si="6"/>
        <v>#N/A</v>
      </c>
      <c r="X11" s="53" t="e">
        <f>V11+W11</f>
        <v>#N/A</v>
      </c>
      <c r="Y11" s="53" t="e">
        <f>H11-X11</f>
        <v>#N/A</v>
      </c>
    </row>
    <row r="12" spans="1:28" ht="22.5" customHeight="1" x14ac:dyDescent="0.2">
      <c r="A12" s="82"/>
      <c r="B12" s="32"/>
      <c r="C12" s="33"/>
      <c r="D12" s="34"/>
      <c r="E12" s="87"/>
      <c r="F12" s="32"/>
      <c r="G12" s="83"/>
      <c r="H12" s="40"/>
      <c r="I12" s="84" t="e">
        <f>ROUND(V12,2)*-1</f>
        <v>#N/A</v>
      </c>
      <c r="J12" s="31" t="e">
        <f>SUM(H12:I12)</f>
        <v>#N/A</v>
      </c>
      <c r="K12" s="85" t="e">
        <f t="shared" si="1"/>
        <v>#N/A</v>
      </c>
      <c r="L12" s="85" t="e">
        <f t="shared" si="2"/>
        <v>#N/A</v>
      </c>
      <c r="M12" s="36"/>
      <c r="P12" s="88" t="e">
        <f>MIN($E12-DATE(RIGHT(D12,4),MID(D12,4,2),LEFT(D12,2))+1,Q12*365)</f>
        <v>#VALUE!</v>
      </c>
      <c r="Q12" s="51" t="e">
        <v>#N/A</v>
      </c>
      <c r="R12" s="52" t="e">
        <f>365*Q12-P12</f>
        <v>#N/A</v>
      </c>
      <c r="S12" s="53" t="e">
        <f>R12/365</f>
        <v>#N/A</v>
      </c>
      <c r="T12" s="89" t="e">
        <f t="shared" si="3"/>
        <v>#N/A</v>
      </c>
      <c r="U12" s="86" t="e">
        <f t="shared" si="4"/>
        <v>#N/A</v>
      </c>
      <c r="V12" s="90" t="e">
        <f t="shared" si="5"/>
        <v>#N/A</v>
      </c>
      <c r="W12" s="53" t="e">
        <f t="shared" si="6"/>
        <v>#N/A</v>
      </c>
      <c r="X12" s="53" t="e">
        <f>V12+W12</f>
        <v>#N/A</v>
      </c>
      <c r="Y12" s="53" t="e">
        <f>H12-X12</f>
        <v>#N/A</v>
      </c>
    </row>
    <row r="13" spans="1:28" ht="22.5" customHeight="1" x14ac:dyDescent="0.2">
      <c r="A13" s="82"/>
      <c r="B13" s="32"/>
      <c r="C13" s="33"/>
      <c r="D13" s="34"/>
      <c r="E13" s="87"/>
      <c r="F13" s="32"/>
      <c r="G13" s="83"/>
      <c r="H13" s="40"/>
      <c r="I13" s="84" t="e">
        <f>ROUND(V13,2)*-1</f>
        <v>#N/A</v>
      </c>
      <c r="J13" s="31" t="e">
        <f>SUM(H13:I13)</f>
        <v>#N/A</v>
      </c>
      <c r="K13" s="85" t="e">
        <f t="shared" si="1"/>
        <v>#N/A</v>
      </c>
      <c r="L13" s="85" t="e">
        <f t="shared" si="2"/>
        <v>#N/A</v>
      </c>
      <c r="M13" s="36"/>
      <c r="P13" s="88" t="e">
        <f>MIN($E13-DATE(RIGHT(D13,4),MID(D13,4,2),LEFT(D13,2))+1,Q13*365)</f>
        <v>#VALUE!</v>
      </c>
      <c r="Q13" s="51" t="e">
        <v>#N/A</v>
      </c>
      <c r="R13" s="52" t="e">
        <f>365*Q13-P13</f>
        <v>#N/A</v>
      </c>
      <c r="S13" s="53" t="e">
        <f>R13/365</f>
        <v>#N/A</v>
      </c>
      <c r="T13" s="89" t="e">
        <f t="shared" si="3"/>
        <v>#N/A</v>
      </c>
      <c r="U13" s="86" t="e">
        <f t="shared" si="4"/>
        <v>#N/A</v>
      </c>
      <c r="V13" s="90" t="e">
        <f t="shared" si="5"/>
        <v>#N/A</v>
      </c>
      <c r="W13" s="53" t="e">
        <f t="shared" si="6"/>
        <v>#N/A</v>
      </c>
      <c r="X13" s="53" t="e">
        <f>V13+W13</f>
        <v>#N/A</v>
      </c>
      <c r="Y13" s="53" t="e">
        <f>H13-X13</f>
        <v>#N/A</v>
      </c>
    </row>
    <row r="14" spans="1:28" ht="22.5" customHeight="1" x14ac:dyDescent="0.2">
      <c r="A14" s="82"/>
      <c r="B14" s="32"/>
      <c r="C14" s="33"/>
      <c r="D14" s="34"/>
      <c r="E14" s="87"/>
      <c r="F14" s="32"/>
      <c r="G14" s="83"/>
      <c r="H14" s="40"/>
      <c r="I14" s="84" t="e">
        <f t="shared" ref="I14:I30" si="7">ROUND(V14,2)*-1</f>
        <v>#N/A</v>
      </c>
      <c r="J14" s="31" t="e">
        <f t="shared" si="0"/>
        <v>#N/A</v>
      </c>
      <c r="K14" s="85" t="e">
        <f t="shared" si="1"/>
        <v>#N/A</v>
      </c>
      <c r="L14" s="85" t="e">
        <f t="shared" si="2"/>
        <v>#N/A</v>
      </c>
      <c r="M14" s="36"/>
      <c r="P14" s="88" t="e">
        <f t="shared" ref="P14:P30" si="8">MIN($E14-DATE(RIGHT(D14,4),MID(D14,4,2),LEFT(D14,2))+1,Q14*365)</f>
        <v>#VALUE!</v>
      </c>
      <c r="Q14" s="51" t="e">
        <v>#N/A</v>
      </c>
      <c r="R14" s="52" t="e">
        <f t="shared" ref="R14:R30" si="9">365*Q14-P14</f>
        <v>#N/A</v>
      </c>
      <c r="S14" s="53" t="e">
        <f t="shared" ref="S14:S30" si="10">R14/365</f>
        <v>#N/A</v>
      </c>
      <c r="T14" s="89" t="e">
        <f t="shared" si="3"/>
        <v>#N/A</v>
      </c>
      <c r="U14" s="86" t="e">
        <f t="shared" si="4"/>
        <v>#N/A</v>
      </c>
      <c r="V14" s="90" t="e">
        <f t="shared" si="5"/>
        <v>#N/A</v>
      </c>
      <c r="W14" s="53" t="e">
        <f t="shared" si="6"/>
        <v>#N/A</v>
      </c>
      <c r="X14" s="53" t="e">
        <f t="shared" ref="X14:X30" si="11">V14+W14</f>
        <v>#N/A</v>
      </c>
      <c r="Y14" s="53" t="e">
        <f t="shared" ref="Y14:Y30" si="12">H14-X14</f>
        <v>#N/A</v>
      </c>
    </row>
    <row r="15" spans="1:28" ht="22.5" customHeight="1" x14ac:dyDescent="0.2">
      <c r="A15" s="82"/>
      <c r="B15" s="32"/>
      <c r="C15" s="33"/>
      <c r="D15" s="34"/>
      <c r="E15" s="87"/>
      <c r="F15" s="32"/>
      <c r="G15" s="83"/>
      <c r="H15" s="40"/>
      <c r="I15" s="84" t="e">
        <f t="shared" si="7"/>
        <v>#N/A</v>
      </c>
      <c r="J15" s="31" t="e">
        <f t="shared" si="0"/>
        <v>#N/A</v>
      </c>
      <c r="K15" s="85" t="e">
        <f t="shared" si="1"/>
        <v>#N/A</v>
      </c>
      <c r="L15" s="85" t="e">
        <f t="shared" si="2"/>
        <v>#N/A</v>
      </c>
      <c r="M15" s="36"/>
      <c r="P15" s="88" t="e">
        <f t="shared" si="8"/>
        <v>#VALUE!</v>
      </c>
      <c r="Q15" s="51" t="e">
        <v>#N/A</v>
      </c>
      <c r="R15" s="52" t="e">
        <f t="shared" si="9"/>
        <v>#N/A</v>
      </c>
      <c r="S15" s="53" t="e">
        <f t="shared" si="10"/>
        <v>#N/A</v>
      </c>
      <c r="T15" s="89" t="e">
        <f t="shared" si="3"/>
        <v>#N/A</v>
      </c>
      <c r="U15" s="86" t="e">
        <f t="shared" si="4"/>
        <v>#N/A</v>
      </c>
      <c r="V15" s="90" t="e">
        <f t="shared" si="5"/>
        <v>#N/A</v>
      </c>
      <c r="W15" s="53" t="e">
        <f t="shared" si="6"/>
        <v>#N/A</v>
      </c>
      <c r="X15" s="53" t="e">
        <f t="shared" si="11"/>
        <v>#N/A</v>
      </c>
      <c r="Y15" s="53" t="e">
        <f t="shared" si="12"/>
        <v>#N/A</v>
      </c>
    </row>
    <row r="16" spans="1:28" ht="22.5" customHeight="1" x14ac:dyDescent="0.2">
      <c r="A16" s="82"/>
      <c r="B16" s="32"/>
      <c r="C16" s="33"/>
      <c r="D16" s="34"/>
      <c r="E16" s="87"/>
      <c r="F16" s="32"/>
      <c r="G16" s="83"/>
      <c r="H16" s="40"/>
      <c r="I16" s="84" t="e">
        <f t="shared" si="7"/>
        <v>#N/A</v>
      </c>
      <c r="J16" s="31" t="e">
        <f t="shared" si="0"/>
        <v>#N/A</v>
      </c>
      <c r="K16" s="85" t="e">
        <f t="shared" si="1"/>
        <v>#N/A</v>
      </c>
      <c r="L16" s="85" t="e">
        <f t="shared" si="2"/>
        <v>#N/A</v>
      </c>
      <c r="M16" s="36"/>
      <c r="P16" s="88" t="e">
        <f t="shared" si="8"/>
        <v>#VALUE!</v>
      </c>
      <c r="Q16" s="51" t="e">
        <v>#N/A</v>
      </c>
      <c r="R16" s="52" t="e">
        <f t="shared" si="9"/>
        <v>#N/A</v>
      </c>
      <c r="S16" s="53" t="e">
        <f t="shared" si="10"/>
        <v>#N/A</v>
      </c>
      <c r="T16" s="89" t="e">
        <f t="shared" si="3"/>
        <v>#N/A</v>
      </c>
      <c r="U16" s="86" t="e">
        <f t="shared" si="4"/>
        <v>#N/A</v>
      </c>
      <c r="V16" s="90" t="e">
        <f t="shared" si="5"/>
        <v>#N/A</v>
      </c>
      <c r="W16" s="53" t="e">
        <f t="shared" si="6"/>
        <v>#N/A</v>
      </c>
      <c r="X16" s="53" t="e">
        <f t="shared" si="11"/>
        <v>#N/A</v>
      </c>
      <c r="Y16" s="53" t="e">
        <f t="shared" si="12"/>
        <v>#N/A</v>
      </c>
    </row>
    <row r="17" spans="1:25" ht="22.5" customHeight="1" x14ac:dyDescent="0.2">
      <c r="A17" s="82"/>
      <c r="B17" s="32"/>
      <c r="C17" s="33"/>
      <c r="D17" s="34"/>
      <c r="E17" s="87"/>
      <c r="F17" s="32"/>
      <c r="G17" s="83"/>
      <c r="H17" s="40"/>
      <c r="I17" s="84" t="e">
        <f t="shared" si="7"/>
        <v>#N/A</v>
      </c>
      <c r="J17" s="31" t="e">
        <f t="shared" si="0"/>
        <v>#N/A</v>
      </c>
      <c r="K17" s="85" t="e">
        <f t="shared" si="1"/>
        <v>#N/A</v>
      </c>
      <c r="L17" s="85" t="e">
        <f t="shared" si="2"/>
        <v>#N/A</v>
      </c>
      <c r="M17" s="36"/>
      <c r="P17" s="88" t="e">
        <f t="shared" si="8"/>
        <v>#VALUE!</v>
      </c>
      <c r="Q17" s="51" t="e">
        <v>#N/A</v>
      </c>
      <c r="R17" s="52" t="e">
        <f t="shared" si="9"/>
        <v>#N/A</v>
      </c>
      <c r="S17" s="53" t="e">
        <f t="shared" si="10"/>
        <v>#N/A</v>
      </c>
      <c r="T17" s="89" t="e">
        <f t="shared" si="3"/>
        <v>#N/A</v>
      </c>
      <c r="U17" s="86" t="e">
        <f t="shared" si="4"/>
        <v>#N/A</v>
      </c>
      <c r="V17" s="90" t="e">
        <f t="shared" si="5"/>
        <v>#N/A</v>
      </c>
      <c r="W17" s="53" t="e">
        <f t="shared" si="6"/>
        <v>#N/A</v>
      </c>
      <c r="X17" s="53" t="e">
        <f t="shared" si="11"/>
        <v>#N/A</v>
      </c>
      <c r="Y17" s="53" t="e">
        <f t="shared" si="12"/>
        <v>#N/A</v>
      </c>
    </row>
    <row r="18" spans="1:25" ht="22.5" customHeight="1" x14ac:dyDescent="0.2">
      <c r="A18" s="82"/>
      <c r="B18" s="32"/>
      <c r="C18" s="33"/>
      <c r="D18" s="34"/>
      <c r="E18" s="87"/>
      <c r="F18" s="32"/>
      <c r="G18" s="83"/>
      <c r="H18" s="40"/>
      <c r="I18" s="84" t="e">
        <f t="shared" si="7"/>
        <v>#N/A</v>
      </c>
      <c r="J18" s="31" t="e">
        <f t="shared" si="0"/>
        <v>#N/A</v>
      </c>
      <c r="K18" s="85" t="e">
        <f t="shared" si="1"/>
        <v>#N/A</v>
      </c>
      <c r="L18" s="85" t="e">
        <f t="shared" si="2"/>
        <v>#N/A</v>
      </c>
      <c r="M18" s="36"/>
      <c r="P18" s="88" t="e">
        <f t="shared" si="8"/>
        <v>#VALUE!</v>
      </c>
      <c r="Q18" s="51" t="e">
        <v>#N/A</v>
      </c>
      <c r="R18" s="52" t="e">
        <f t="shared" si="9"/>
        <v>#N/A</v>
      </c>
      <c r="S18" s="53" t="e">
        <f t="shared" si="10"/>
        <v>#N/A</v>
      </c>
      <c r="T18" s="89" t="e">
        <f t="shared" si="3"/>
        <v>#N/A</v>
      </c>
      <c r="U18" s="86" t="e">
        <f t="shared" si="4"/>
        <v>#N/A</v>
      </c>
      <c r="V18" s="90" t="e">
        <f t="shared" si="5"/>
        <v>#N/A</v>
      </c>
      <c r="W18" s="53" t="e">
        <f t="shared" si="6"/>
        <v>#N/A</v>
      </c>
      <c r="X18" s="53" t="e">
        <f t="shared" si="11"/>
        <v>#N/A</v>
      </c>
      <c r="Y18" s="53" t="e">
        <f t="shared" si="12"/>
        <v>#N/A</v>
      </c>
    </row>
    <row r="19" spans="1:25" ht="22.5" customHeight="1" x14ac:dyDescent="0.2">
      <c r="A19" s="82"/>
      <c r="B19" s="32"/>
      <c r="C19" s="33"/>
      <c r="D19" s="34"/>
      <c r="E19" s="87"/>
      <c r="F19" s="32"/>
      <c r="G19" s="83"/>
      <c r="H19" s="40"/>
      <c r="I19" s="84" t="e">
        <f t="shared" si="7"/>
        <v>#N/A</v>
      </c>
      <c r="J19" s="31" t="e">
        <f t="shared" si="0"/>
        <v>#N/A</v>
      </c>
      <c r="K19" s="85" t="e">
        <f t="shared" si="1"/>
        <v>#N/A</v>
      </c>
      <c r="L19" s="85" t="e">
        <f t="shared" si="2"/>
        <v>#N/A</v>
      </c>
      <c r="M19" s="36"/>
      <c r="P19" s="88" t="e">
        <f t="shared" si="8"/>
        <v>#VALUE!</v>
      </c>
      <c r="Q19" s="51" t="e">
        <v>#N/A</v>
      </c>
      <c r="R19" s="52" t="e">
        <f t="shared" si="9"/>
        <v>#N/A</v>
      </c>
      <c r="S19" s="53" t="e">
        <f t="shared" si="10"/>
        <v>#N/A</v>
      </c>
      <c r="T19" s="89" t="e">
        <f t="shared" si="3"/>
        <v>#N/A</v>
      </c>
      <c r="U19" s="86" t="e">
        <f t="shared" si="4"/>
        <v>#N/A</v>
      </c>
      <c r="V19" s="90" t="e">
        <f t="shared" si="5"/>
        <v>#N/A</v>
      </c>
      <c r="W19" s="53" t="e">
        <f t="shared" si="6"/>
        <v>#N/A</v>
      </c>
      <c r="X19" s="53" t="e">
        <f t="shared" si="11"/>
        <v>#N/A</v>
      </c>
      <c r="Y19" s="53" t="e">
        <f t="shared" si="12"/>
        <v>#N/A</v>
      </c>
    </row>
    <row r="20" spans="1:25" ht="22.5" customHeight="1" x14ac:dyDescent="0.2">
      <c r="A20" s="82"/>
      <c r="B20" s="32"/>
      <c r="C20" s="33"/>
      <c r="D20" s="34"/>
      <c r="E20" s="87"/>
      <c r="F20" s="32"/>
      <c r="G20" s="83"/>
      <c r="H20" s="40"/>
      <c r="I20" s="84" t="e">
        <f t="shared" si="7"/>
        <v>#N/A</v>
      </c>
      <c r="J20" s="31" t="e">
        <f t="shared" si="0"/>
        <v>#N/A</v>
      </c>
      <c r="K20" s="85" t="e">
        <f t="shared" si="1"/>
        <v>#N/A</v>
      </c>
      <c r="L20" s="85" t="e">
        <f t="shared" si="2"/>
        <v>#N/A</v>
      </c>
      <c r="M20" s="36"/>
      <c r="P20" s="88" t="e">
        <f t="shared" si="8"/>
        <v>#VALUE!</v>
      </c>
      <c r="Q20" s="51" t="e">
        <v>#N/A</v>
      </c>
      <c r="R20" s="52" t="e">
        <f t="shared" si="9"/>
        <v>#N/A</v>
      </c>
      <c r="S20" s="53" t="e">
        <f t="shared" si="10"/>
        <v>#N/A</v>
      </c>
      <c r="T20" s="89" t="e">
        <f t="shared" si="3"/>
        <v>#N/A</v>
      </c>
      <c r="U20" s="86" t="e">
        <f t="shared" si="4"/>
        <v>#N/A</v>
      </c>
      <c r="V20" s="90" t="e">
        <f t="shared" si="5"/>
        <v>#N/A</v>
      </c>
      <c r="W20" s="53" t="e">
        <f t="shared" si="6"/>
        <v>#N/A</v>
      </c>
      <c r="X20" s="53" t="e">
        <f t="shared" si="11"/>
        <v>#N/A</v>
      </c>
      <c r="Y20" s="53" t="e">
        <f t="shared" si="12"/>
        <v>#N/A</v>
      </c>
    </row>
    <row r="21" spans="1:25" ht="22.5" customHeight="1" x14ac:dyDescent="0.2">
      <c r="A21" s="82"/>
      <c r="B21" s="32"/>
      <c r="C21" s="33"/>
      <c r="D21" s="34"/>
      <c r="E21" s="87"/>
      <c r="F21" s="32"/>
      <c r="G21" s="83"/>
      <c r="H21" s="40"/>
      <c r="I21" s="84" t="e">
        <f t="shared" si="7"/>
        <v>#N/A</v>
      </c>
      <c r="J21" s="31" t="e">
        <f t="shared" si="0"/>
        <v>#N/A</v>
      </c>
      <c r="K21" s="85" t="e">
        <f t="shared" si="1"/>
        <v>#N/A</v>
      </c>
      <c r="L21" s="85" t="e">
        <f t="shared" si="2"/>
        <v>#N/A</v>
      </c>
      <c r="M21" s="36"/>
      <c r="P21" s="88" t="e">
        <f t="shared" si="8"/>
        <v>#VALUE!</v>
      </c>
      <c r="Q21" s="51" t="e">
        <v>#N/A</v>
      </c>
      <c r="R21" s="52" t="e">
        <f t="shared" si="9"/>
        <v>#N/A</v>
      </c>
      <c r="S21" s="53" t="e">
        <f t="shared" si="10"/>
        <v>#N/A</v>
      </c>
      <c r="T21" s="89" t="e">
        <f t="shared" si="3"/>
        <v>#N/A</v>
      </c>
      <c r="U21" s="86" t="e">
        <f t="shared" si="4"/>
        <v>#N/A</v>
      </c>
      <c r="V21" s="90" t="e">
        <f t="shared" si="5"/>
        <v>#N/A</v>
      </c>
      <c r="W21" s="53" t="e">
        <f t="shared" si="6"/>
        <v>#N/A</v>
      </c>
      <c r="X21" s="53" t="e">
        <f t="shared" si="11"/>
        <v>#N/A</v>
      </c>
      <c r="Y21" s="53" t="e">
        <f t="shared" si="12"/>
        <v>#N/A</v>
      </c>
    </row>
    <row r="22" spans="1:25" ht="22.5" customHeight="1" x14ac:dyDescent="0.2">
      <c r="A22" s="82"/>
      <c r="B22" s="32"/>
      <c r="C22" s="33"/>
      <c r="D22" s="34"/>
      <c r="E22" s="87"/>
      <c r="F22" s="32"/>
      <c r="G22" s="83"/>
      <c r="H22" s="40"/>
      <c r="I22" s="84" t="e">
        <f t="shared" si="7"/>
        <v>#N/A</v>
      </c>
      <c r="J22" s="31" t="e">
        <f t="shared" si="0"/>
        <v>#N/A</v>
      </c>
      <c r="K22" s="85" t="e">
        <f t="shared" si="1"/>
        <v>#N/A</v>
      </c>
      <c r="L22" s="85" t="e">
        <f t="shared" si="2"/>
        <v>#N/A</v>
      </c>
      <c r="M22" s="36"/>
      <c r="P22" s="88" t="e">
        <f t="shared" si="8"/>
        <v>#VALUE!</v>
      </c>
      <c r="Q22" s="51" t="e">
        <v>#N/A</v>
      </c>
      <c r="R22" s="52" t="e">
        <f t="shared" si="9"/>
        <v>#N/A</v>
      </c>
      <c r="S22" s="53" t="e">
        <f t="shared" si="10"/>
        <v>#N/A</v>
      </c>
      <c r="T22" s="89" t="e">
        <f t="shared" si="3"/>
        <v>#N/A</v>
      </c>
      <c r="U22" s="86" t="e">
        <f t="shared" si="4"/>
        <v>#N/A</v>
      </c>
      <c r="V22" s="90" t="e">
        <f t="shared" si="5"/>
        <v>#N/A</v>
      </c>
      <c r="W22" s="53" t="e">
        <f t="shared" si="6"/>
        <v>#N/A</v>
      </c>
      <c r="X22" s="53" t="e">
        <f t="shared" si="11"/>
        <v>#N/A</v>
      </c>
      <c r="Y22" s="53" t="e">
        <f t="shared" si="12"/>
        <v>#N/A</v>
      </c>
    </row>
    <row r="23" spans="1:25" ht="22.5" customHeight="1" x14ac:dyDescent="0.2">
      <c r="A23" s="82"/>
      <c r="B23" s="32"/>
      <c r="C23" s="33"/>
      <c r="D23" s="34"/>
      <c r="E23" s="87"/>
      <c r="F23" s="32"/>
      <c r="G23" s="83"/>
      <c r="H23" s="40"/>
      <c r="I23" s="84" t="e">
        <f t="shared" si="7"/>
        <v>#N/A</v>
      </c>
      <c r="J23" s="31" t="e">
        <f t="shared" si="0"/>
        <v>#N/A</v>
      </c>
      <c r="K23" s="85" t="e">
        <f t="shared" si="1"/>
        <v>#N/A</v>
      </c>
      <c r="L23" s="85" t="e">
        <f t="shared" si="2"/>
        <v>#N/A</v>
      </c>
      <c r="M23" s="36"/>
      <c r="P23" s="88" t="e">
        <f t="shared" si="8"/>
        <v>#VALUE!</v>
      </c>
      <c r="Q23" s="51" t="e">
        <v>#N/A</v>
      </c>
      <c r="R23" s="52" t="e">
        <f t="shared" si="9"/>
        <v>#N/A</v>
      </c>
      <c r="S23" s="53" t="e">
        <f t="shared" si="10"/>
        <v>#N/A</v>
      </c>
      <c r="T23" s="89" t="e">
        <f t="shared" si="3"/>
        <v>#N/A</v>
      </c>
      <c r="U23" s="86" t="e">
        <f t="shared" si="4"/>
        <v>#N/A</v>
      </c>
      <c r="V23" s="90" t="e">
        <f t="shared" si="5"/>
        <v>#N/A</v>
      </c>
      <c r="W23" s="53" t="e">
        <f t="shared" si="6"/>
        <v>#N/A</v>
      </c>
      <c r="X23" s="53" t="e">
        <f t="shared" si="11"/>
        <v>#N/A</v>
      </c>
      <c r="Y23" s="53" t="e">
        <f t="shared" si="12"/>
        <v>#N/A</v>
      </c>
    </row>
    <row r="24" spans="1:25" ht="22.5" customHeight="1" x14ac:dyDescent="0.2">
      <c r="A24" s="82"/>
      <c r="B24" s="32"/>
      <c r="C24" s="33"/>
      <c r="D24" s="34"/>
      <c r="E24" s="87"/>
      <c r="F24" s="32"/>
      <c r="G24" s="83"/>
      <c r="H24" s="40"/>
      <c r="I24" s="84" t="e">
        <f t="shared" si="7"/>
        <v>#N/A</v>
      </c>
      <c r="J24" s="31" t="e">
        <f t="shared" si="0"/>
        <v>#N/A</v>
      </c>
      <c r="K24" s="85" t="e">
        <f t="shared" si="1"/>
        <v>#N/A</v>
      </c>
      <c r="L24" s="85" t="e">
        <f t="shared" si="2"/>
        <v>#N/A</v>
      </c>
      <c r="M24" s="36"/>
      <c r="P24" s="88" t="e">
        <f t="shared" si="8"/>
        <v>#VALUE!</v>
      </c>
      <c r="Q24" s="51" t="e">
        <v>#N/A</v>
      </c>
      <c r="R24" s="52" t="e">
        <f t="shared" si="9"/>
        <v>#N/A</v>
      </c>
      <c r="S24" s="53" t="e">
        <f t="shared" si="10"/>
        <v>#N/A</v>
      </c>
      <c r="T24" s="89" t="e">
        <f t="shared" si="3"/>
        <v>#N/A</v>
      </c>
      <c r="U24" s="86" t="e">
        <f t="shared" si="4"/>
        <v>#N/A</v>
      </c>
      <c r="V24" s="90" t="e">
        <f t="shared" si="5"/>
        <v>#N/A</v>
      </c>
      <c r="W24" s="53" t="e">
        <f t="shared" si="6"/>
        <v>#N/A</v>
      </c>
      <c r="X24" s="53" t="e">
        <f t="shared" si="11"/>
        <v>#N/A</v>
      </c>
      <c r="Y24" s="53" t="e">
        <f t="shared" si="12"/>
        <v>#N/A</v>
      </c>
    </row>
    <row r="25" spans="1:25" ht="22.5" customHeight="1" x14ac:dyDescent="0.2">
      <c r="A25" s="82"/>
      <c r="B25" s="32"/>
      <c r="C25" s="33"/>
      <c r="D25" s="34"/>
      <c r="E25" s="87"/>
      <c r="F25" s="32"/>
      <c r="G25" s="83"/>
      <c r="H25" s="40"/>
      <c r="I25" s="84" t="e">
        <f t="shared" si="7"/>
        <v>#N/A</v>
      </c>
      <c r="J25" s="31" t="e">
        <f t="shared" si="0"/>
        <v>#N/A</v>
      </c>
      <c r="K25" s="85" t="e">
        <f t="shared" si="1"/>
        <v>#N/A</v>
      </c>
      <c r="L25" s="85" t="e">
        <f t="shared" si="2"/>
        <v>#N/A</v>
      </c>
      <c r="M25" s="36"/>
      <c r="P25" s="88" t="e">
        <f t="shared" si="8"/>
        <v>#VALUE!</v>
      </c>
      <c r="Q25" s="51" t="e">
        <v>#N/A</v>
      </c>
      <c r="R25" s="52" t="e">
        <f t="shared" si="9"/>
        <v>#N/A</v>
      </c>
      <c r="S25" s="53" t="e">
        <f t="shared" si="10"/>
        <v>#N/A</v>
      </c>
      <c r="T25" s="89" t="e">
        <f t="shared" si="3"/>
        <v>#N/A</v>
      </c>
      <c r="U25" s="86" t="e">
        <f t="shared" si="4"/>
        <v>#N/A</v>
      </c>
      <c r="V25" s="90" t="e">
        <f t="shared" si="5"/>
        <v>#N/A</v>
      </c>
      <c r="W25" s="53" t="e">
        <f t="shared" si="6"/>
        <v>#N/A</v>
      </c>
      <c r="X25" s="53" t="e">
        <f t="shared" si="11"/>
        <v>#N/A</v>
      </c>
      <c r="Y25" s="53" t="e">
        <f t="shared" si="12"/>
        <v>#N/A</v>
      </c>
    </row>
    <row r="26" spans="1:25" ht="22.5" customHeight="1" x14ac:dyDescent="0.2">
      <c r="A26" s="82"/>
      <c r="B26" s="32"/>
      <c r="C26" s="33"/>
      <c r="D26" s="34"/>
      <c r="E26" s="87"/>
      <c r="F26" s="32"/>
      <c r="G26" s="83"/>
      <c r="H26" s="40"/>
      <c r="I26" s="84" t="e">
        <f t="shared" si="7"/>
        <v>#N/A</v>
      </c>
      <c r="J26" s="31" t="e">
        <f t="shared" si="0"/>
        <v>#N/A</v>
      </c>
      <c r="K26" s="85" t="e">
        <f t="shared" si="1"/>
        <v>#N/A</v>
      </c>
      <c r="L26" s="85" t="e">
        <f t="shared" si="2"/>
        <v>#N/A</v>
      </c>
      <c r="M26" s="36"/>
      <c r="P26" s="88" t="e">
        <f t="shared" si="8"/>
        <v>#VALUE!</v>
      </c>
      <c r="Q26" s="51" t="e">
        <v>#N/A</v>
      </c>
      <c r="R26" s="52" t="e">
        <f t="shared" si="9"/>
        <v>#N/A</v>
      </c>
      <c r="S26" s="53" t="e">
        <f t="shared" si="10"/>
        <v>#N/A</v>
      </c>
      <c r="T26" s="89" t="e">
        <f t="shared" si="3"/>
        <v>#N/A</v>
      </c>
      <c r="U26" s="86" t="e">
        <f t="shared" si="4"/>
        <v>#N/A</v>
      </c>
      <c r="V26" s="90" t="e">
        <f t="shared" si="5"/>
        <v>#N/A</v>
      </c>
      <c r="W26" s="53" t="e">
        <f t="shared" si="6"/>
        <v>#N/A</v>
      </c>
      <c r="X26" s="53" t="e">
        <f t="shared" si="11"/>
        <v>#N/A</v>
      </c>
      <c r="Y26" s="53" t="e">
        <f t="shared" si="12"/>
        <v>#N/A</v>
      </c>
    </row>
    <row r="27" spans="1:25" ht="22.5" customHeight="1" x14ac:dyDescent="0.2">
      <c r="A27" s="82"/>
      <c r="B27" s="32"/>
      <c r="C27" s="33"/>
      <c r="D27" s="34"/>
      <c r="E27" s="87"/>
      <c r="F27" s="32"/>
      <c r="G27" s="83"/>
      <c r="H27" s="40"/>
      <c r="I27" s="84" t="e">
        <f t="shared" si="7"/>
        <v>#N/A</v>
      </c>
      <c r="J27" s="31" t="e">
        <f t="shared" si="0"/>
        <v>#N/A</v>
      </c>
      <c r="K27" s="85" t="e">
        <f t="shared" si="1"/>
        <v>#N/A</v>
      </c>
      <c r="L27" s="85" t="e">
        <f t="shared" si="2"/>
        <v>#N/A</v>
      </c>
      <c r="M27" s="36"/>
      <c r="P27" s="88" t="e">
        <f t="shared" si="8"/>
        <v>#VALUE!</v>
      </c>
      <c r="Q27" s="51" t="e">
        <v>#N/A</v>
      </c>
      <c r="R27" s="52" t="e">
        <f t="shared" si="9"/>
        <v>#N/A</v>
      </c>
      <c r="S27" s="53" t="e">
        <f t="shared" si="10"/>
        <v>#N/A</v>
      </c>
      <c r="T27" s="89" t="e">
        <f t="shared" si="3"/>
        <v>#N/A</v>
      </c>
      <c r="U27" s="86" t="e">
        <f t="shared" si="4"/>
        <v>#N/A</v>
      </c>
      <c r="V27" s="90" t="e">
        <f t="shared" si="5"/>
        <v>#N/A</v>
      </c>
      <c r="W27" s="53" t="e">
        <f t="shared" si="6"/>
        <v>#N/A</v>
      </c>
      <c r="X27" s="53" t="e">
        <f t="shared" si="11"/>
        <v>#N/A</v>
      </c>
      <c r="Y27" s="53" t="e">
        <f t="shared" si="12"/>
        <v>#N/A</v>
      </c>
    </row>
    <row r="28" spans="1:25" ht="22.5" customHeight="1" x14ac:dyDescent="0.2">
      <c r="A28" s="82"/>
      <c r="B28" s="32"/>
      <c r="C28" s="33"/>
      <c r="D28" s="34"/>
      <c r="E28" s="87"/>
      <c r="F28" s="32"/>
      <c r="G28" s="83"/>
      <c r="H28" s="40"/>
      <c r="I28" s="84" t="e">
        <f t="shared" si="7"/>
        <v>#N/A</v>
      </c>
      <c r="J28" s="31" t="e">
        <f t="shared" si="0"/>
        <v>#N/A</v>
      </c>
      <c r="K28" s="85" t="e">
        <f t="shared" si="1"/>
        <v>#N/A</v>
      </c>
      <c r="L28" s="85" t="e">
        <f t="shared" si="2"/>
        <v>#N/A</v>
      </c>
      <c r="M28" s="36"/>
      <c r="P28" s="88" t="e">
        <f t="shared" si="8"/>
        <v>#VALUE!</v>
      </c>
      <c r="Q28" s="51" t="e">
        <v>#N/A</v>
      </c>
      <c r="R28" s="52" t="e">
        <f t="shared" si="9"/>
        <v>#N/A</v>
      </c>
      <c r="S28" s="53" t="e">
        <f t="shared" si="10"/>
        <v>#N/A</v>
      </c>
      <c r="T28" s="89" t="e">
        <f t="shared" si="3"/>
        <v>#N/A</v>
      </c>
      <c r="U28" s="86" t="e">
        <f t="shared" si="4"/>
        <v>#N/A</v>
      </c>
      <c r="V28" s="90" t="e">
        <f t="shared" si="5"/>
        <v>#N/A</v>
      </c>
      <c r="W28" s="53" t="e">
        <f t="shared" si="6"/>
        <v>#N/A</v>
      </c>
      <c r="X28" s="53" t="e">
        <f t="shared" si="11"/>
        <v>#N/A</v>
      </c>
      <c r="Y28" s="53" t="e">
        <f t="shared" si="12"/>
        <v>#N/A</v>
      </c>
    </row>
    <row r="29" spans="1:25" ht="22.5" customHeight="1" x14ac:dyDescent="0.2">
      <c r="A29" s="82"/>
      <c r="B29" s="32"/>
      <c r="C29" s="33"/>
      <c r="D29" s="34"/>
      <c r="E29" s="87"/>
      <c r="F29" s="32"/>
      <c r="G29" s="83"/>
      <c r="H29" s="40"/>
      <c r="I29" s="84" t="e">
        <f t="shared" si="7"/>
        <v>#N/A</v>
      </c>
      <c r="J29" s="31" t="e">
        <f t="shared" si="0"/>
        <v>#N/A</v>
      </c>
      <c r="K29" s="85" t="e">
        <f t="shared" si="1"/>
        <v>#N/A</v>
      </c>
      <c r="L29" s="85" t="e">
        <f t="shared" si="2"/>
        <v>#N/A</v>
      </c>
      <c r="M29" s="36"/>
      <c r="P29" s="88" t="e">
        <f t="shared" si="8"/>
        <v>#VALUE!</v>
      </c>
      <c r="Q29" s="51" t="e">
        <v>#N/A</v>
      </c>
      <c r="R29" s="52" t="e">
        <f t="shared" si="9"/>
        <v>#N/A</v>
      </c>
      <c r="S29" s="53" t="e">
        <f t="shared" si="10"/>
        <v>#N/A</v>
      </c>
      <c r="T29" s="89" t="e">
        <f t="shared" si="3"/>
        <v>#N/A</v>
      </c>
      <c r="U29" s="86" t="e">
        <f t="shared" si="4"/>
        <v>#N/A</v>
      </c>
      <c r="V29" s="90" t="e">
        <f t="shared" si="5"/>
        <v>#N/A</v>
      </c>
      <c r="W29" s="53" t="e">
        <f t="shared" si="6"/>
        <v>#N/A</v>
      </c>
      <c r="X29" s="53" t="e">
        <f t="shared" si="11"/>
        <v>#N/A</v>
      </c>
      <c r="Y29" s="53" t="e">
        <f t="shared" si="12"/>
        <v>#N/A</v>
      </c>
    </row>
    <row r="30" spans="1:25" ht="22.5" customHeight="1" x14ac:dyDescent="0.2">
      <c r="A30" s="82"/>
      <c r="B30" s="32"/>
      <c r="C30" s="33"/>
      <c r="D30" s="34"/>
      <c r="E30" s="87"/>
      <c r="F30" s="32"/>
      <c r="G30" s="83"/>
      <c r="H30" s="40"/>
      <c r="I30" s="84" t="e">
        <f t="shared" si="7"/>
        <v>#N/A</v>
      </c>
      <c r="J30" s="31" t="e">
        <f t="shared" si="0"/>
        <v>#N/A</v>
      </c>
      <c r="K30" s="85" t="e">
        <f t="shared" si="1"/>
        <v>#N/A</v>
      </c>
      <c r="L30" s="85" t="e">
        <f t="shared" si="2"/>
        <v>#N/A</v>
      </c>
      <c r="M30" s="36"/>
      <c r="P30" s="88" t="e">
        <f t="shared" si="8"/>
        <v>#VALUE!</v>
      </c>
      <c r="Q30" s="51" t="e">
        <v>#N/A</v>
      </c>
      <c r="R30" s="52" t="e">
        <f t="shared" si="9"/>
        <v>#N/A</v>
      </c>
      <c r="S30" s="53" t="e">
        <f t="shared" si="10"/>
        <v>#N/A</v>
      </c>
      <c r="T30" s="89" t="e">
        <f t="shared" si="3"/>
        <v>#N/A</v>
      </c>
      <c r="U30" s="86" t="e">
        <f t="shared" si="4"/>
        <v>#N/A</v>
      </c>
      <c r="V30" s="90" t="e">
        <f t="shared" si="5"/>
        <v>#N/A</v>
      </c>
      <c r="W30" s="53" t="e">
        <f t="shared" si="6"/>
        <v>#N/A</v>
      </c>
      <c r="X30" s="53" t="e">
        <f t="shared" si="11"/>
        <v>#N/A</v>
      </c>
      <c r="Y30" s="53" t="e">
        <f t="shared" si="12"/>
        <v>#N/A</v>
      </c>
    </row>
    <row r="36" spans="19:19" x14ac:dyDescent="0.2">
      <c r="S36" s="94"/>
    </row>
  </sheetData>
  <mergeCells count="12">
    <mergeCell ref="A2:M2"/>
    <mergeCell ref="A4:C4"/>
    <mergeCell ref="D4:D5"/>
    <mergeCell ref="E4:E5"/>
    <mergeCell ref="F4:F5"/>
    <mergeCell ref="G4:G5"/>
    <mergeCell ref="H4:H5"/>
    <mergeCell ref="I4:I5"/>
    <mergeCell ref="J4:J5"/>
    <mergeCell ref="K4:L4"/>
    <mergeCell ref="M4:M5"/>
    <mergeCell ref="A5:B5"/>
  </mergeCells>
  <conditionalFormatting sqref="P6:P30">
    <cfRule type="cellIs" dxfId="2" priority="6" stopIfTrue="1" operator="lessThan">
      <formula>0</formula>
    </cfRule>
  </conditionalFormatting>
  <pageMargins left="0.27" right="0.15748031496062992" top="0.35433070866141736" bottom="0.74803149606299213" header="0.31496062992125984" footer="0.31496062992125984"/>
  <pageSetup paperSize="9" scale="9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F0"/>
  </sheetPr>
  <dimension ref="A1:AB35"/>
  <sheetViews>
    <sheetView zoomScale="78" zoomScaleNormal="78" workbookViewId="0">
      <selection activeCell="E19" sqref="E19"/>
    </sheetView>
  </sheetViews>
  <sheetFormatPr defaultRowHeight="14.25" x14ac:dyDescent="0.2"/>
  <cols>
    <col min="1" max="1" width="7.125" customWidth="1"/>
    <col min="2" max="2" width="19.625" customWidth="1"/>
    <col min="3" max="3" width="15.875" customWidth="1"/>
    <col min="4" max="4" width="12.875" customWidth="1"/>
    <col min="5" max="5" width="14.75" style="92" bestFit="1" customWidth="1"/>
    <col min="6" max="6" width="24.625" bestFit="1" customWidth="1"/>
    <col min="7" max="7" width="10.375" customWidth="1"/>
    <col min="8" max="9" width="14.5" customWidth="1"/>
    <col min="10" max="10" width="18.125" customWidth="1"/>
    <col min="11" max="11" width="5.75" customWidth="1"/>
    <col min="12" max="12" width="7.25" style="93" customWidth="1"/>
    <col min="13" max="13" width="17.875" bestFit="1" customWidth="1"/>
    <col min="14" max="14" width="4" customWidth="1"/>
    <col min="15" max="15" width="12" style="71" bestFit="1" customWidth="1"/>
    <col min="16" max="16" width="10.75" style="71" customWidth="1"/>
    <col min="17" max="17" width="8.875" style="71" customWidth="1"/>
    <col min="18" max="18" width="10.25" style="71" customWidth="1"/>
    <col min="19" max="19" width="9.625" style="71" customWidth="1"/>
    <col min="20" max="20" width="4.625" style="71" customWidth="1"/>
    <col min="21" max="21" width="5.375" style="73" customWidth="1"/>
    <col min="22" max="22" width="10.125" style="74" customWidth="1"/>
    <col min="23" max="23" width="10.125" style="71" customWidth="1"/>
    <col min="24" max="24" width="10.875" style="71" customWidth="1"/>
    <col min="25" max="25" width="4.5" style="71" customWidth="1"/>
  </cols>
  <sheetData>
    <row r="1" spans="1:28" s="59" customFormat="1" ht="27.75" customHeight="1" x14ac:dyDescent="0.25">
      <c r="B1" s="17" t="s">
        <v>23</v>
      </c>
      <c r="C1" s="18" t="s">
        <v>24</v>
      </c>
      <c r="D1" s="60"/>
      <c r="E1" s="61"/>
      <c r="F1" s="60"/>
      <c r="G1" s="62"/>
      <c r="H1" s="63"/>
      <c r="L1" s="64"/>
      <c r="M1" s="65"/>
      <c r="N1" s="66"/>
      <c r="O1" s="67"/>
      <c r="P1" s="67"/>
      <c r="Q1" s="67"/>
      <c r="R1" s="67"/>
      <c r="S1" s="67"/>
      <c r="T1" s="67"/>
      <c r="U1" s="68"/>
      <c r="V1" s="69"/>
      <c r="W1" s="70"/>
      <c r="X1" s="70"/>
      <c r="Y1" s="70"/>
    </row>
    <row r="2" spans="1:28" ht="27" customHeight="1" x14ac:dyDescent="0.25">
      <c r="A2" s="196" t="s">
        <v>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T2" s="72"/>
    </row>
    <row r="4" spans="1:28" s="24" customFormat="1" ht="30.75" customHeight="1" x14ac:dyDescent="0.2">
      <c r="A4" s="197" t="s">
        <v>47</v>
      </c>
      <c r="B4" s="198"/>
      <c r="C4" s="199"/>
      <c r="D4" s="179" t="s">
        <v>48</v>
      </c>
      <c r="E4" s="200" t="s">
        <v>49</v>
      </c>
      <c r="F4" s="177" t="s">
        <v>26</v>
      </c>
      <c r="G4" s="202" t="s">
        <v>50</v>
      </c>
      <c r="H4" s="203" t="s">
        <v>51</v>
      </c>
      <c r="I4" s="205" t="s">
        <v>52</v>
      </c>
      <c r="J4" s="207" t="s">
        <v>53</v>
      </c>
      <c r="K4" s="209" t="s">
        <v>54</v>
      </c>
      <c r="L4" s="210"/>
      <c r="M4" s="211" t="s">
        <v>27</v>
      </c>
      <c r="P4" s="71"/>
      <c r="Q4" s="71"/>
      <c r="R4" s="71"/>
      <c r="S4" s="71"/>
      <c r="T4" s="71"/>
      <c r="U4" s="75"/>
      <c r="V4" s="76"/>
      <c r="W4" s="77"/>
      <c r="X4" s="77"/>
      <c r="Y4" s="77"/>
      <c r="AA4"/>
      <c r="AB4"/>
    </row>
    <row r="5" spans="1:28" s="24" customFormat="1" ht="42" customHeight="1" x14ac:dyDescent="0.2">
      <c r="A5" s="191" t="s">
        <v>28</v>
      </c>
      <c r="B5" s="192"/>
      <c r="C5" s="25" t="s">
        <v>55</v>
      </c>
      <c r="D5" s="180"/>
      <c r="E5" s="201"/>
      <c r="F5" s="178"/>
      <c r="G5" s="182"/>
      <c r="H5" s="204"/>
      <c r="I5" s="206"/>
      <c r="J5" s="208"/>
      <c r="K5" s="26" t="s">
        <v>56</v>
      </c>
      <c r="L5" s="78" t="s">
        <v>57</v>
      </c>
      <c r="M5" s="190"/>
      <c r="P5" s="28" t="s">
        <v>58</v>
      </c>
      <c r="Q5" s="27" t="s">
        <v>59</v>
      </c>
      <c r="R5" s="27" t="s">
        <v>32</v>
      </c>
      <c r="S5" s="27" t="s">
        <v>60</v>
      </c>
      <c r="T5" s="27" t="s">
        <v>56</v>
      </c>
      <c r="U5" s="79" t="s">
        <v>57</v>
      </c>
      <c r="V5" s="80" t="s">
        <v>31</v>
      </c>
      <c r="W5" s="27" t="s">
        <v>30</v>
      </c>
      <c r="X5" s="27" t="s">
        <v>51</v>
      </c>
      <c r="Y5" s="81" t="s">
        <v>33</v>
      </c>
      <c r="AA5"/>
      <c r="AB5"/>
    </row>
    <row r="6" spans="1:28" ht="22.5" customHeight="1" x14ac:dyDescent="0.2">
      <c r="A6" s="82">
        <v>40400</v>
      </c>
      <c r="B6" s="32" t="s">
        <v>34</v>
      </c>
      <c r="C6" s="33" t="s">
        <v>65</v>
      </c>
      <c r="D6" s="34" t="s">
        <v>36</v>
      </c>
      <c r="E6" s="103"/>
      <c r="F6" s="32" t="s">
        <v>35</v>
      </c>
      <c r="G6" s="83" t="s">
        <v>61</v>
      </c>
      <c r="H6" s="115">
        <v>90000</v>
      </c>
      <c r="I6" s="114" t="str">
        <f>IF(E6=0, " ", ROUND(V6,2)*-1)</f>
        <v xml:space="preserve"> </v>
      </c>
      <c r="J6" s="114" t="str">
        <f>IF(E6=0, " ", SUM(H6:I6))</f>
        <v xml:space="preserve"> </v>
      </c>
      <c r="K6" s="114" t="str">
        <f>IF(E6=0," ",IF($U6&gt;=11.49,($T6+1),$T6))</f>
        <v xml:space="preserve"> </v>
      </c>
      <c r="L6" s="114" t="str">
        <f>IF(E6=0," ",IF($U6&gt;=11.49,0,$U6))</f>
        <v xml:space="preserve"> </v>
      </c>
      <c r="M6" s="36"/>
      <c r="P6" s="88">
        <f>MIN($E6-DATE(RIGHT(D6,4),MID(D6,4,2),LEFT(D6,2))+1,Q6*365)</f>
        <v>-40450</v>
      </c>
      <c r="Q6" s="51">
        <v>5</v>
      </c>
      <c r="R6" s="52">
        <f>365*Q6-P6</f>
        <v>42275</v>
      </c>
      <c r="S6" s="53">
        <f>R6/365</f>
        <v>115.82191780821918</v>
      </c>
      <c r="T6" s="89">
        <f t="shared" ref="T6:T29" si="0">ROUNDDOWN($S6,0)</f>
        <v>115</v>
      </c>
      <c r="U6" s="86">
        <f t="shared" ref="U6:U29" si="1">($R6-($T6*365))/30</f>
        <v>10</v>
      </c>
      <c r="V6" s="90">
        <f t="shared" ref="V6:V29" si="2">IF($R6=0,($H6-1),($H6/$Q6/365)*$P6)</f>
        <v>-1994794.5205479451</v>
      </c>
      <c r="W6" s="53">
        <f t="shared" ref="W6:W29" si="3">$H6-$V6</f>
        <v>2084794.5205479451</v>
      </c>
      <c r="X6" s="53">
        <f>V6+W6</f>
        <v>90000</v>
      </c>
      <c r="Y6" s="53">
        <f>H6-X6</f>
        <v>0</v>
      </c>
    </row>
    <row r="7" spans="1:28" ht="22.5" customHeight="1" thickBot="1" x14ac:dyDescent="0.25">
      <c r="A7" s="95"/>
      <c r="B7" s="96"/>
      <c r="C7" s="97"/>
      <c r="D7" s="98"/>
      <c r="E7" s="103"/>
      <c r="F7" s="37" t="s">
        <v>63</v>
      </c>
      <c r="G7" s="83"/>
      <c r="H7" s="116">
        <f>SUM(H6)</f>
        <v>90000</v>
      </c>
      <c r="I7" s="117">
        <f>SUM(I6)</f>
        <v>0</v>
      </c>
      <c r="J7" s="117">
        <f>SUM(J6)</f>
        <v>0</v>
      </c>
      <c r="K7" s="114"/>
      <c r="L7" s="114"/>
      <c r="M7" s="36"/>
      <c r="P7" s="88"/>
      <c r="Q7" s="51"/>
      <c r="R7" s="52"/>
      <c r="S7" s="53"/>
      <c r="T7" s="89"/>
      <c r="U7" s="86"/>
      <c r="V7" s="90"/>
      <c r="W7" s="53"/>
      <c r="X7" s="53"/>
      <c r="Y7" s="53"/>
    </row>
    <row r="8" spans="1:28" ht="22.5" customHeight="1" thickTop="1" x14ac:dyDescent="0.2">
      <c r="A8" s="82"/>
      <c r="B8" s="32"/>
      <c r="C8" s="33"/>
      <c r="D8" s="34"/>
      <c r="E8" s="87"/>
      <c r="F8" s="32"/>
      <c r="G8" s="83"/>
      <c r="H8" s="113"/>
      <c r="I8" s="114" t="str">
        <f t="shared" ref="I8:I29" si="4">IF(E8=0, " ", ROUND(V8,2)*-1)</f>
        <v xml:space="preserve"> </v>
      </c>
      <c r="J8" s="114" t="str">
        <f t="shared" ref="J8:J29" si="5">IF(E8=0, " ", SUM(H8:I8))</f>
        <v xml:space="preserve"> </v>
      </c>
      <c r="K8" s="114" t="str">
        <f t="shared" ref="K8:K29" si="6">IF(E8=0," ",IF($U8&gt;=11.49,($T8+1),$T8))</f>
        <v xml:space="preserve"> </v>
      </c>
      <c r="L8" s="114" t="str">
        <f t="shared" ref="L8:L29" si="7">IF(E8=0," ",IF($U8&gt;=11.49,0,$U8))</f>
        <v xml:space="preserve"> </v>
      </c>
      <c r="M8" s="36"/>
      <c r="P8" s="88" t="e">
        <f>MIN($E8-DATE(RIGHT(D8,4),MID(D8,4,2),LEFT(D8,2))+1,Q8*365)</f>
        <v>#VALUE!</v>
      </c>
      <c r="Q8" s="51" t="e">
        <v>#N/A</v>
      </c>
      <c r="R8" s="52" t="e">
        <f>365*Q8-P8</f>
        <v>#N/A</v>
      </c>
      <c r="S8" s="53" t="e">
        <f>R8/365</f>
        <v>#N/A</v>
      </c>
      <c r="T8" s="89" t="e">
        <f t="shared" si="0"/>
        <v>#N/A</v>
      </c>
      <c r="U8" s="86" t="e">
        <f t="shared" si="1"/>
        <v>#N/A</v>
      </c>
      <c r="V8" s="90" t="e">
        <f t="shared" si="2"/>
        <v>#N/A</v>
      </c>
      <c r="W8" s="53" t="e">
        <f t="shared" si="3"/>
        <v>#N/A</v>
      </c>
      <c r="X8" s="53" t="e">
        <f>V8+W8</f>
        <v>#N/A</v>
      </c>
      <c r="Y8" s="53" t="e">
        <f>H8-X8</f>
        <v>#N/A</v>
      </c>
    </row>
    <row r="9" spans="1:28" ht="22.5" customHeight="1" x14ac:dyDescent="0.2">
      <c r="A9" s="82"/>
      <c r="B9" s="32"/>
      <c r="C9" s="33"/>
      <c r="D9" s="34"/>
      <c r="E9" s="87"/>
      <c r="F9" s="32"/>
      <c r="G9" s="83"/>
      <c r="H9" s="113"/>
      <c r="I9" s="114" t="str">
        <f t="shared" si="4"/>
        <v xml:space="preserve"> </v>
      </c>
      <c r="J9" s="114" t="str">
        <f t="shared" si="5"/>
        <v xml:space="preserve"> </v>
      </c>
      <c r="K9" s="114" t="str">
        <f t="shared" si="6"/>
        <v xml:space="preserve"> </v>
      </c>
      <c r="L9" s="114" t="str">
        <f t="shared" si="7"/>
        <v xml:space="preserve"> </v>
      </c>
      <c r="M9" s="36"/>
      <c r="P9" s="88" t="e">
        <f>MIN($E9-DATE(RIGHT(D9,4),MID(D9,4,2),LEFT(D9,2))+1,Q9*365)</f>
        <v>#VALUE!</v>
      </c>
      <c r="Q9" s="51" t="e">
        <v>#N/A</v>
      </c>
      <c r="R9" s="52" t="e">
        <f>365*Q9-P9</f>
        <v>#N/A</v>
      </c>
      <c r="S9" s="53" t="e">
        <f>R9/365</f>
        <v>#N/A</v>
      </c>
      <c r="T9" s="89" t="e">
        <f t="shared" si="0"/>
        <v>#N/A</v>
      </c>
      <c r="U9" s="86" t="e">
        <f t="shared" si="1"/>
        <v>#N/A</v>
      </c>
      <c r="V9" s="90" t="e">
        <f t="shared" si="2"/>
        <v>#N/A</v>
      </c>
      <c r="W9" s="53" t="e">
        <f t="shared" si="3"/>
        <v>#N/A</v>
      </c>
      <c r="X9" s="53" t="e">
        <f>V9+W9</f>
        <v>#N/A</v>
      </c>
      <c r="Y9" s="53" t="e">
        <f>H9-X9</f>
        <v>#N/A</v>
      </c>
    </row>
    <row r="10" spans="1:28" ht="22.5" customHeight="1" x14ac:dyDescent="0.2">
      <c r="A10" s="82"/>
      <c r="B10" s="32"/>
      <c r="C10" s="33"/>
      <c r="D10" s="34"/>
      <c r="E10" s="87"/>
      <c r="F10" s="32"/>
      <c r="G10" s="83"/>
      <c r="H10" s="113"/>
      <c r="I10" s="114" t="str">
        <f t="shared" si="4"/>
        <v xml:space="preserve"> </v>
      </c>
      <c r="J10" s="114" t="str">
        <f t="shared" si="5"/>
        <v xml:space="preserve"> </v>
      </c>
      <c r="K10" s="114" t="str">
        <f t="shared" si="6"/>
        <v xml:space="preserve"> </v>
      </c>
      <c r="L10" s="114" t="str">
        <f t="shared" si="7"/>
        <v xml:space="preserve"> </v>
      </c>
      <c r="M10" s="36"/>
      <c r="P10" s="88" t="e">
        <f t="shared" ref="P10:P29" si="8">MIN($E10-DATE(RIGHT(D10,4),MID(D10,4,2),LEFT(D10,2))+1,Q10*365)</f>
        <v>#VALUE!</v>
      </c>
      <c r="Q10" s="51" t="e">
        <v>#N/A</v>
      </c>
      <c r="R10" s="52" t="e">
        <f t="shared" ref="R10:R29" si="9">365*Q10-P10</f>
        <v>#N/A</v>
      </c>
      <c r="S10" s="53" t="e">
        <f t="shared" ref="S10:S29" si="10">R10/365</f>
        <v>#N/A</v>
      </c>
      <c r="T10" s="89" t="e">
        <f t="shared" si="0"/>
        <v>#N/A</v>
      </c>
      <c r="U10" s="86" t="e">
        <f t="shared" si="1"/>
        <v>#N/A</v>
      </c>
      <c r="V10" s="90" t="e">
        <f t="shared" si="2"/>
        <v>#N/A</v>
      </c>
      <c r="W10" s="53" t="e">
        <f t="shared" si="3"/>
        <v>#N/A</v>
      </c>
      <c r="X10" s="53" t="e">
        <f t="shared" ref="X10:X29" si="11">V10+W10</f>
        <v>#N/A</v>
      </c>
      <c r="Y10" s="53" t="e">
        <f t="shared" ref="Y10:Y29" si="12">H10-X10</f>
        <v>#N/A</v>
      </c>
    </row>
    <row r="11" spans="1:28" ht="22.5" customHeight="1" x14ac:dyDescent="0.2">
      <c r="A11" s="82"/>
      <c r="B11" s="32"/>
      <c r="C11" s="33"/>
      <c r="D11" s="34"/>
      <c r="E11" s="87"/>
      <c r="F11" s="32"/>
      <c r="G11" s="83"/>
      <c r="H11" s="113"/>
      <c r="I11" s="114" t="str">
        <f t="shared" si="4"/>
        <v xml:space="preserve"> </v>
      </c>
      <c r="J11" s="114" t="str">
        <f t="shared" si="5"/>
        <v xml:space="preserve"> </v>
      </c>
      <c r="K11" s="114" t="str">
        <f t="shared" si="6"/>
        <v xml:space="preserve"> </v>
      </c>
      <c r="L11" s="114" t="str">
        <f t="shared" si="7"/>
        <v xml:space="preserve"> </v>
      </c>
      <c r="M11" s="36"/>
      <c r="P11" s="88" t="e">
        <f t="shared" si="8"/>
        <v>#VALUE!</v>
      </c>
      <c r="Q11" s="51" t="e">
        <v>#N/A</v>
      </c>
      <c r="R11" s="52" t="e">
        <f t="shared" si="9"/>
        <v>#N/A</v>
      </c>
      <c r="S11" s="53" t="e">
        <f t="shared" si="10"/>
        <v>#N/A</v>
      </c>
      <c r="T11" s="89" t="e">
        <f t="shared" si="0"/>
        <v>#N/A</v>
      </c>
      <c r="U11" s="86" t="e">
        <f t="shared" si="1"/>
        <v>#N/A</v>
      </c>
      <c r="V11" s="90" t="e">
        <f t="shared" si="2"/>
        <v>#N/A</v>
      </c>
      <c r="W11" s="53" t="e">
        <f t="shared" si="3"/>
        <v>#N/A</v>
      </c>
      <c r="X11" s="53" t="e">
        <f t="shared" si="11"/>
        <v>#N/A</v>
      </c>
      <c r="Y11" s="53" t="e">
        <f t="shared" si="12"/>
        <v>#N/A</v>
      </c>
    </row>
    <row r="12" spans="1:28" ht="22.5" customHeight="1" x14ac:dyDescent="0.2">
      <c r="A12" s="82"/>
      <c r="B12" s="32"/>
      <c r="C12" s="33"/>
      <c r="D12" s="34"/>
      <c r="E12" s="87"/>
      <c r="F12" s="32"/>
      <c r="G12" s="83"/>
      <c r="H12" s="113"/>
      <c r="I12" s="114" t="str">
        <f t="shared" si="4"/>
        <v xml:space="preserve"> </v>
      </c>
      <c r="J12" s="114" t="str">
        <f t="shared" si="5"/>
        <v xml:space="preserve"> </v>
      </c>
      <c r="K12" s="114" t="str">
        <f t="shared" si="6"/>
        <v xml:space="preserve"> </v>
      </c>
      <c r="L12" s="114" t="str">
        <f t="shared" si="7"/>
        <v xml:space="preserve"> </v>
      </c>
      <c r="M12" s="36"/>
      <c r="P12" s="88" t="e">
        <f t="shared" si="8"/>
        <v>#VALUE!</v>
      </c>
      <c r="Q12" s="51" t="e">
        <v>#N/A</v>
      </c>
      <c r="R12" s="52" t="e">
        <f t="shared" si="9"/>
        <v>#N/A</v>
      </c>
      <c r="S12" s="53" t="e">
        <f t="shared" si="10"/>
        <v>#N/A</v>
      </c>
      <c r="T12" s="89" t="e">
        <f t="shared" si="0"/>
        <v>#N/A</v>
      </c>
      <c r="U12" s="86" t="e">
        <f t="shared" si="1"/>
        <v>#N/A</v>
      </c>
      <c r="V12" s="90" t="e">
        <f t="shared" si="2"/>
        <v>#N/A</v>
      </c>
      <c r="W12" s="53" t="e">
        <f t="shared" si="3"/>
        <v>#N/A</v>
      </c>
      <c r="X12" s="53" t="e">
        <f t="shared" si="11"/>
        <v>#N/A</v>
      </c>
      <c r="Y12" s="53" t="e">
        <f t="shared" si="12"/>
        <v>#N/A</v>
      </c>
    </row>
    <row r="13" spans="1:28" ht="22.5" customHeight="1" x14ac:dyDescent="0.2">
      <c r="A13" s="82"/>
      <c r="B13" s="32"/>
      <c r="C13" s="33"/>
      <c r="D13" s="34"/>
      <c r="E13" s="87"/>
      <c r="F13" s="32"/>
      <c r="G13" s="83"/>
      <c r="H13" s="113"/>
      <c r="I13" s="114" t="str">
        <f t="shared" si="4"/>
        <v xml:space="preserve"> </v>
      </c>
      <c r="J13" s="114" t="str">
        <f t="shared" si="5"/>
        <v xml:space="preserve"> </v>
      </c>
      <c r="K13" s="114" t="str">
        <f t="shared" si="6"/>
        <v xml:space="preserve"> </v>
      </c>
      <c r="L13" s="114" t="str">
        <f t="shared" si="7"/>
        <v xml:space="preserve"> </v>
      </c>
      <c r="M13" s="36"/>
      <c r="P13" s="88" t="e">
        <f t="shared" si="8"/>
        <v>#VALUE!</v>
      </c>
      <c r="Q13" s="51" t="e">
        <v>#N/A</v>
      </c>
      <c r="R13" s="52" t="e">
        <f t="shared" si="9"/>
        <v>#N/A</v>
      </c>
      <c r="S13" s="53" t="e">
        <f t="shared" si="10"/>
        <v>#N/A</v>
      </c>
      <c r="T13" s="89" t="e">
        <f t="shared" si="0"/>
        <v>#N/A</v>
      </c>
      <c r="U13" s="86" t="e">
        <f t="shared" si="1"/>
        <v>#N/A</v>
      </c>
      <c r="V13" s="90" t="e">
        <f t="shared" si="2"/>
        <v>#N/A</v>
      </c>
      <c r="W13" s="53" t="e">
        <f t="shared" si="3"/>
        <v>#N/A</v>
      </c>
      <c r="X13" s="53" t="e">
        <f t="shared" si="11"/>
        <v>#N/A</v>
      </c>
      <c r="Y13" s="53" t="e">
        <f t="shared" si="12"/>
        <v>#N/A</v>
      </c>
    </row>
    <row r="14" spans="1:28" ht="22.5" customHeight="1" x14ac:dyDescent="0.2">
      <c r="A14" s="82"/>
      <c r="B14" s="32"/>
      <c r="C14" s="33"/>
      <c r="D14" s="34"/>
      <c r="E14" s="87"/>
      <c r="F14" s="32"/>
      <c r="G14" s="83"/>
      <c r="H14" s="113"/>
      <c r="I14" s="114" t="str">
        <f t="shared" si="4"/>
        <v xml:space="preserve"> </v>
      </c>
      <c r="J14" s="114" t="str">
        <f t="shared" si="5"/>
        <v xml:space="preserve"> </v>
      </c>
      <c r="K14" s="114" t="str">
        <f t="shared" si="6"/>
        <v xml:space="preserve"> </v>
      </c>
      <c r="L14" s="114" t="str">
        <f t="shared" si="7"/>
        <v xml:space="preserve"> </v>
      </c>
      <c r="M14" s="36"/>
      <c r="P14" s="88" t="e">
        <f t="shared" si="8"/>
        <v>#VALUE!</v>
      </c>
      <c r="Q14" s="51" t="e">
        <v>#N/A</v>
      </c>
      <c r="R14" s="52" t="e">
        <f t="shared" si="9"/>
        <v>#N/A</v>
      </c>
      <c r="S14" s="53" t="e">
        <f t="shared" si="10"/>
        <v>#N/A</v>
      </c>
      <c r="T14" s="89" t="e">
        <f t="shared" si="0"/>
        <v>#N/A</v>
      </c>
      <c r="U14" s="86" t="e">
        <f t="shared" si="1"/>
        <v>#N/A</v>
      </c>
      <c r="V14" s="90" t="e">
        <f t="shared" si="2"/>
        <v>#N/A</v>
      </c>
      <c r="W14" s="53" t="e">
        <f t="shared" si="3"/>
        <v>#N/A</v>
      </c>
      <c r="X14" s="53" t="e">
        <f t="shared" si="11"/>
        <v>#N/A</v>
      </c>
      <c r="Y14" s="53" t="e">
        <f t="shared" si="12"/>
        <v>#N/A</v>
      </c>
    </row>
    <row r="15" spans="1:28" ht="22.5" customHeight="1" x14ac:dyDescent="0.2">
      <c r="A15" s="82"/>
      <c r="B15" s="32"/>
      <c r="C15" s="33"/>
      <c r="D15" s="34"/>
      <c r="E15" s="87"/>
      <c r="F15" s="32"/>
      <c r="G15" s="83"/>
      <c r="H15" s="113"/>
      <c r="I15" s="114" t="str">
        <f t="shared" si="4"/>
        <v xml:space="preserve"> </v>
      </c>
      <c r="J15" s="114" t="str">
        <f t="shared" si="5"/>
        <v xml:space="preserve"> </v>
      </c>
      <c r="K15" s="114" t="str">
        <f t="shared" si="6"/>
        <v xml:space="preserve"> </v>
      </c>
      <c r="L15" s="114" t="str">
        <f t="shared" si="7"/>
        <v xml:space="preserve"> </v>
      </c>
      <c r="M15" s="36"/>
      <c r="P15" s="88" t="e">
        <f t="shared" si="8"/>
        <v>#VALUE!</v>
      </c>
      <c r="Q15" s="51" t="e">
        <v>#N/A</v>
      </c>
      <c r="R15" s="52" t="e">
        <f t="shared" si="9"/>
        <v>#N/A</v>
      </c>
      <c r="S15" s="53" t="e">
        <f t="shared" si="10"/>
        <v>#N/A</v>
      </c>
      <c r="T15" s="89" t="e">
        <f t="shared" si="0"/>
        <v>#N/A</v>
      </c>
      <c r="U15" s="86" t="e">
        <f t="shared" si="1"/>
        <v>#N/A</v>
      </c>
      <c r="V15" s="90" t="e">
        <f t="shared" si="2"/>
        <v>#N/A</v>
      </c>
      <c r="W15" s="53" t="e">
        <f t="shared" si="3"/>
        <v>#N/A</v>
      </c>
      <c r="X15" s="53" t="e">
        <f t="shared" si="11"/>
        <v>#N/A</v>
      </c>
      <c r="Y15" s="53" t="e">
        <f t="shared" si="12"/>
        <v>#N/A</v>
      </c>
    </row>
    <row r="16" spans="1:28" ht="22.5" customHeight="1" x14ac:dyDescent="0.2">
      <c r="A16" s="82"/>
      <c r="B16" s="32"/>
      <c r="C16" s="33"/>
      <c r="D16" s="34"/>
      <c r="E16" s="87"/>
      <c r="F16" s="32"/>
      <c r="G16" s="83"/>
      <c r="H16" s="113"/>
      <c r="I16" s="114" t="str">
        <f t="shared" si="4"/>
        <v xml:space="preserve"> </v>
      </c>
      <c r="J16" s="114" t="str">
        <f t="shared" si="5"/>
        <v xml:space="preserve"> </v>
      </c>
      <c r="K16" s="114" t="str">
        <f t="shared" si="6"/>
        <v xml:space="preserve"> </v>
      </c>
      <c r="L16" s="114" t="str">
        <f t="shared" si="7"/>
        <v xml:space="preserve"> </v>
      </c>
      <c r="M16" s="36"/>
      <c r="P16" s="88" t="e">
        <f t="shared" si="8"/>
        <v>#VALUE!</v>
      </c>
      <c r="Q16" s="51" t="e">
        <v>#N/A</v>
      </c>
      <c r="R16" s="52" t="e">
        <f t="shared" si="9"/>
        <v>#N/A</v>
      </c>
      <c r="S16" s="53" t="e">
        <f t="shared" si="10"/>
        <v>#N/A</v>
      </c>
      <c r="T16" s="89" t="e">
        <f t="shared" si="0"/>
        <v>#N/A</v>
      </c>
      <c r="U16" s="86" t="e">
        <f t="shared" si="1"/>
        <v>#N/A</v>
      </c>
      <c r="V16" s="90" t="e">
        <f t="shared" si="2"/>
        <v>#N/A</v>
      </c>
      <c r="W16" s="53" t="e">
        <f t="shared" si="3"/>
        <v>#N/A</v>
      </c>
      <c r="X16" s="53" t="e">
        <f t="shared" si="11"/>
        <v>#N/A</v>
      </c>
      <c r="Y16" s="53" t="e">
        <f t="shared" si="12"/>
        <v>#N/A</v>
      </c>
    </row>
    <row r="17" spans="1:25" ht="22.5" customHeight="1" x14ac:dyDescent="0.2">
      <c r="A17" s="82"/>
      <c r="B17" s="32"/>
      <c r="C17" s="33"/>
      <c r="D17" s="34"/>
      <c r="E17" s="87"/>
      <c r="F17" s="32"/>
      <c r="G17" s="83"/>
      <c r="H17" s="113"/>
      <c r="I17" s="114" t="str">
        <f t="shared" si="4"/>
        <v xml:space="preserve"> </v>
      </c>
      <c r="J17" s="114" t="str">
        <f t="shared" si="5"/>
        <v xml:space="preserve"> </v>
      </c>
      <c r="K17" s="114" t="str">
        <f t="shared" si="6"/>
        <v xml:space="preserve"> </v>
      </c>
      <c r="L17" s="114" t="str">
        <f t="shared" si="7"/>
        <v xml:space="preserve"> </v>
      </c>
      <c r="M17" s="36"/>
      <c r="P17" s="88" t="e">
        <f t="shared" si="8"/>
        <v>#VALUE!</v>
      </c>
      <c r="Q17" s="51" t="e">
        <v>#N/A</v>
      </c>
      <c r="R17" s="52" t="e">
        <f t="shared" si="9"/>
        <v>#N/A</v>
      </c>
      <c r="S17" s="53" t="e">
        <f t="shared" si="10"/>
        <v>#N/A</v>
      </c>
      <c r="T17" s="89" t="e">
        <f t="shared" si="0"/>
        <v>#N/A</v>
      </c>
      <c r="U17" s="86" t="e">
        <f t="shared" si="1"/>
        <v>#N/A</v>
      </c>
      <c r="V17" s="90" t="e">
        <f t="shared" si="2"/>
        <v>#N/A</v>
      </c>
      <c r="W17" s="53" t="e">
        <f t="shared" si="3"/>
        <v>#N/A</v>
      </c>
      <c r="X17" s="53" t="e">
        <f t="shared" si="11"/>
        <v>#N/A</v>
      </c>
      <c r="Y17" s="53" t="e">
        <f t="shared" si="12"/>
        <v>#N/A</v>
      </c>
    </row>
    <row r="18" spans="1:25" ht="22.5" customHeight="1" x14ac:dyDescent="0.2">
      <c r="A18" s="82"/>
      <c r="B18" s="32"/>
      <c r="C18" s="33"/>
      <c r="D18" s="34"/>
      <c r="E18" s="87"/>
      <c r="F18" s="32"/>
      <c r="G18" s="83"/>
      <c r="H18" s="113"/>
      <c r="I18" s="114" t="str">
        <f t="shared" si="4"/>
        <v xml:space="preserve"> </v>
      </c>
      <c r="J18" s="114" t="str">
        <f t="shared" si="5"/>
        <v xml:space="preserve"> </v>
      </c>
      <c r="K18" s="114" t="str">
        <f t="shared" si="6"/>
        <v xml:space="preserve"> </v>
      </c>
      <c r="L18" s="114" t="str">
        <f t="shared" si="7"/>
        <v xml:space="preserve"> </v>
      </c>
      <c r="M18" s="36"/>
      <c r="P18" s="88" t="e">
        <f t="shared" si="8"/>
        <v>#VALUE!</v>
      </c>
      <c r="Q18" s="51" t="e">
        <v>#N/A</v>
      </c>
      <c r="R18" s="52" t="e">
        <f t="shared" si="9"/>
        <v>#N/A</v>
      </c>
      <c r="S18" s="53" t="e">
        <f t="shared" si="10"/>
        <v>#N/A</v>
      </c>
      <c r="T18" s="89" t="e">
        <f t="shared" si="0"/>
        <v>#N/A</v>
      </c>
      <c r="U18" s="86" t="e">
        <f t="shared" si="1"/>
        <v>#N/A</v>
      </c>
      <c r="V18" s="90" t="e">
        <f t="shared" si="2"/>
        <v>#N/A</v>
      </c>
      <c r="W18" s="53" t="e">
        <f t="shared" si="3"/>
        <v>#N/A</v>
      </c>
      <c r="X18" s="53" t="e">
        <f t="shared" si="11"/>
        <v>#N/A</v>
      </c>
      <c r="Y18" s="53" t="e">
        <f t="shared" si="12"/>
        <v>#N/A</v>
      </c>
    </row>
    <row r="19" spans="1:25" ht="22.5" customHeight="1" x14ac:dyDescent="0.2">
      <c r="A19" s="82"/>
      <c r="B19" s="32"/>
      <c r="C19" s="33"/>
      <c r="D19" s="34"/>
      <c r="E19" s="87"/>
      <c r="F19" s="32"/>
      <c r="G19" s="83"/>
      <c r="H19" s="113"/>
      <c r="I19" s="114" t="str">
        <f t="shared" si="4"/>
        <v xml:space="preserve"> </v>
      </c>
      <c r="J19" s="114" t="str">
        <f t="shared" si="5"/>
        <v xml:space="preserve"> </v>
      </c>
      <c r="K19" s="114" t="str">
        <f t="shared" si="6"/>
        <v xml:space="preserve"> </v>
      </c>
      <c r="L19" s="114" t="str">
        <f t="shared" si="7"/>
        <v xml:space="preserve"> </v>
      </c>
      <c r="M19" s="36"/>
      <c r="P19" s="88" t="e">
        <f t="shared" si="8"/>
        <v>#VALUE!</v>
      </c>
      <c r="Q19" s="51" t="e">
        <v>#N/A</v>
      </c>
      <c r="R19" s="52" t="e">
        <f t="shared" si="9"/>
        <v>#N/A</v>
      </c>
      <c r="S19" s="53" t="e">
        <f t="shared" si="10"/>
        <v>#N/A</v>
      </c>
      <c r="T19" s="89" t="e">
        <f t="shared" si="0"/>
        <v>#N/A</v>
      </c>
      <c r="U19" s="86" t="e">
        <f t="shared" si="1"/>
        <v>#N/A</v>
      </c>
      <c r="V19" s="90" t="e">
        <f t="shared" si="2"/>
        <v>#N/A</v>
      </c>
      <c r="W19" s="53" t="e">
        <f t="shared" si="3"/>
        <v>#N/A</v>
      </c>
      <c r="X19" s="53" t="e">
        <f t="shared" si="11"/>
        <v>#N/A</v>
      </c>
      <c r="Y19" s="53" t="e">
        <f t="shared" si="12"/>
        <v>#N/A</v>
      </c>
    </row>
    <row r="20" spans="1:25" ht="22.5" customHeight="1" x14ac:dyDescent="0.2">
      <c r="A20" s="82"/>
      <c r="B20" s="32"/>
      <c r="C20" s="33"/>
      <c r="D20" s="34"/>
      <c r="E20" s="87"/>
      <c r="F20" s="32"/>
      <c r="G20" s="83"/>
      <c r="H20" s="113"/>
      <c r="I20" s="114" t="str">
        <f t="shared" si="4"/>
        <v xml:space="preserve"> </v>
      </c>
      <c r="J20" s="114" t="str">
        <f t="shared" si="5"/>
        <v xml:space="preserve"> </v>
      </c>
      <c r="K20" s="114" t="str">
        <f t="shared" si="6"/>
        <v xml:space="preserve"> </v>
      </c>
      <c r="L20" s="114" t="str">
        <f t="shared" si="7"/>
        <v xml:space="preserve"> </v>
      </c>
      <c r="M20" s="36"/>
      <c r="P20" s="88" t="e">
        <f t="shared" si="8"/>
        <v>#VALUE!</v>
      </c>
      <c r="Q20" s="51" t="e">
        <v>#N/A</v>
      </c>
      <c r="R20" s="52" t="e">
        <f t="shared" si="9"/>
        <v>#N/A</v>
      </c>
      <c r="S20" s="53" t="e">
        <f t="shared" si="10"/>
        <v>#N/A</v>
      </c>
      <c r="T20" s="89" t="e">
        <f t="shared" si="0"/>
        <v>#N/A</v>
      </c>
      <c r="U20" s="86" t="e">
        <f t="shared" si="1"/>
        <v>#N/A</v>
      </c>
      <c r="V20" s="90" t="e">
        <f t="shared" si="2"/>
        <v>#N/A</v>
      </c>
      <c r="W20" s="53" t="e">
        <f t="shared" si="3"/>
        <v>#N/A</v>
      </c>
      <c r="X20" s="53" t="e">
        <f t="shared" si="11"/>
        <v>#N/A</v>
      </c>
      <c r="Y20" s="53" t="e">
        <f t="shared" si="12"/>
        <v>#N/A</v>
      </c>
    </row>
    <row r="21" spans="1:25" ht="22.5" customHeight="1" x14ac:dyDescent="0.2">
      <c r="A21" s="82"/>
      <c r="B21" s="32"/>
      <c r="C21" s="33"/>
      <c r="D21" s="34"/>
      <c r="E21" s="87"/>
      <c r="F21" s="32"/>
      <c r="G21" s="83"/>
      <c r="H21" s="113"/>
      <c r="I21" s="114" t="str">
        <f t="shared" si="4"/>
        <v xml:space="preserve"> </v>
      </c>
      <c r="J21" s="114" t="str">
        <f t="shared" si="5"/>
        <v xml:space="preserve"> </v>
      </c>
      <c r="K21" s="114" t="str">
        <f t="shared" si="6"/>
        <v xml:space="preserve"> </v>
      </c>
      <c r="L21" s="114" t="str">
        <f t="shared" si="7"/>
        <v xml:space="preserve"> </v>
      </c>
      <c r="M21" s="36"/>
      <c r="P21" s="88" t="e">
        <f t="shared" si="8"/>
        <v>#VALUE!</v>
      </c>
      <c r="Q21" s="51" t="e">
        <v>#N/A</v>
      </c>
      <c r="R21" s="52" t="e">
        <f t="shared" si="9"/>
        <v>#N/A</v>
      </c>
      <c r="S21" s="53" t="e">
        <f t="shared" si="10"/>
        <v>#N/A</v>
      </c>
      <c r="T21" s="89" t="e">
        <f t="shared" si="0"/>
        <v>#N/A</v>
      </c>
      <c r="U21" s="86" t="e">
        <f t="shared" si="1"/>
        <v>#N/A</v>
      </c>
      <c r="V21" s="90" t="e">
        <f t="shared" si="2"/>
        <v>#N/A</v>
      </c>
      <c r="W21" s="53" t="e">
        <f t="shared" si="3"/>
        <v>#N/A</v>
      </c>
      <c r="X21" s="53" t="e">
        <f t="shared" si="11"/>
        <v>#N/A</v>
      </c>
      <c r="Y21" s="53" t="e">
        <f t="shared" si="12"/>
        <v>#N/A</v>
      </c>
    </row>
    <row r="22" spans="1:25" ht="22.5" customHeight="1" x14ac:dyDescent="0.2">
      <c r="A22" s="82"/>
      <c r="B22" s="32"/>
      <c r="C22" s="33"/>
      <c r="D22" s="34"/>
      <c r="E22" s="87"/>
      <c r="F22" s="32"/>
      <c r="G22" s="83"/>
      <c r="H22" s="113"/>
      <c r="I22" s="114" t="str">
        <f t="shared" si="4"/>
        <v xml:space="preserve"> </v>
      </c>
      <c r="J22" s="114" t="str">
        <f t="shared" si="5"/>
        <v xml:space="preserve"> </v>
      </c>
      <c r="K22" s="114" t="str">
        <f t="shared" si="6"/>
        <v xml:space="preserve"> </v>
      </c>
      <c r="L22" s="114" t="str">
        <f t="shared" si="7"/>
        <v xml:space="preserve"> </v>
      </c>
      <c r="M22" s="36"/>
      <c r="P22" s="88" t="e">
        <f t="shared" si="8"/>
        <v>#VALUE!</v>
      </c>
      <c r="Q22" s="51" t="e">
        <v>#N/A</v>
      </c>
      <c r="R22" s="52" t="e">
        <f t="shared" si="9"/>
        <v>#N/A</v>
      </c>
      <c r="S22" s="53" t="e">
        <f t="shared" si="10"/>
        <v>#N/A</v>
      </c>
      <c r="T22" s="89" t="e">
        <f t="shared" si="0"/>
        <v>#N/A</v>
      </c>
      <c r="U22" s="86" t="e">
        <f t="shared" si="1"/>
        <v>#N/A</v>
      </c>
      <c r="V22" s="90" t="e">
        <f t="shared" si="2"/>
        <v>#N/A</v>
      </c>
      <c r="W22" s="53" t="e">
        <f t="shared" si="3"/>
        <v>#N/A</v>
      </c>
      <c r="X22" s="53" t="e">
        <f t="shared" si="11"/>
        <v>#N/A</v>
      </c>
      <c r="Y22" s="53" t="e">
        <f t="shared" si="12"/>
        <v>#N/A</v>
      </c>
    </row>
    <row r="23" spans="1:25" ht="22.5" customHeight="1" x14ac:dyDescent="0.2">
      <c r="A23" s="82"/>
      <c r="B23" s="32"/>
      <c r="C23" s="33"/>
      <c r="D23" s="34"/>
      <c r="E23" s="87"/>
      <c r="F23" s="32"/>
      <c r="G23" s="83"/>
      <c r="H23" s="113"/>
      <c r="I23" s="114" t="str">
        <f t="shared" si="4"/>
        <v xml:space="preserve"> </v>
      </c>
      <c r="J23" s="114" t="str">
        <f t="shared" si="5"/>
        <v xml:space="preserve"> </v>
      </c>
      <c r="K23" s="114" t="str">
        <f t="shared" si="6"/>
        <v xml:space="preserve"> </v>
      </c>
      <c r="L23" s="114" t="str">
        <f t="shared" si="7"/>
        <v xml:space="preserve"> </v>
      </c>
      <c r="M23" s="36"/>
      <c r="P23" s="88" t="e">
        <f t="shared" si="8"/>
        <v>#VALUE!</v>
      </c>
      <c r="Q23" s="51" t="e">
        <v>#N/A</v>
      </c>
      <c r="R23" s="52" t="e">
        <f t="shared" si="9"/>
        <v>#N/A</v>
      </c>
      <c r="S23" s="53" t="e">
        <f t="shared" si="10"/>
        <v>#N/A</v>
      </c>
      <c r="T23" s="89" t="e">
        <f t="shared" si="0"/>
        <v>#N/A</v>
      </c>
      <c r="U23" s="86" t="e">
        <f t="shared" si="1"/>
        <v>#N/A</v>
      </c>
      <c r="V23" s="90" t="e">
        <f t="shared" si="2"/>
        <v>#N/A</v>
      </c>
      <c r="W23" s="53" t="e">
        <f t="shared" si="3"/>
        <v>#N/A</v>
      </c>
      <c r="X23" s="53" t="e">
        <f t="shared" si="11"/>
        <v>#N/A</v>
      </c>
      <c r="Y23" s="53" t="e">
        <f t="shared" si="12"/>
        <v>#N/A</v>
      </c>
    </row>
    <row r="24" spans="1:25" ht="22.5" customHeight="1" x14ac:dyDescent="0.2">
      <c r="A24" s="82"/>
      <c r="B24" s="32"/>
      <c r="C24" s="33"/>
      <c r="D24" s="34"/>
      <c r="E24" s="87"/>
      <c r="F24" s="32"/>
      <c r="G24" s="83"/>
      <c r="H24" s="113"/>
      <c r="I24" s="114" t="str">
        <f t="shared" si="4"/>
        <v xml:space="preserve"> </v>
      </c>
      <c r="J24" s="114" t="str">
        <f t="shared" si="5"/>
        <v xml:space="preserve"> </v>
      </c>
      <c r="K24" s="114" t="str">
        <f t="shared" si="6"/>
        <v xml:space="preserve"> </v>
      </c>
      <c r="L24" s="114" t="str">
        <f t="shared" si="7"/>
        <v xml:space="preserve"> </v>
      </c>
      <c r="M24" s="36"/>
      <c r="P24" s="88" t="e">
        <f t="shared" si="8"/>
        <v>#VALUE!</v>
      </c>
      <c r="Q24" s="51" t="e">
        <v>#N/A</v>
      </c>
      <c r="R24" s="52" t="e">
        <f t="shared" si="9"/>
        <v>#N/A</v>
      </c>
      <c r="S24" s="53" t="e">
        <f t="shared" si="10"/>
        <v>#N/A</v>
      </c>
      <c r="T24" s="89" t="e">
        <f t="shared" si="0"/>
        <v>#N/A</v>
      </c>
      <c r="U24" s="86" t="e">
        <f t="shared" si="1"/>
        <v>#N/A</v>
      </c>
      <c r="V24" s="90" t="e">
        <f t="shared" si="2"/>
        <v>#N/A</v>
      </c>
      <c r="W24" s="53" t="e">
        <f t="shared" si="3"/>
        <v>#N/A</v>
      </c>
      <c r="X24" s="53" t="e">
        <f t="shared" si="11"/>
        <v>#N/A</v>
      </c>
      <c r="Y24" s="53" t="e">
        <f t="shared" si="12"/>
        <v>#N/A</v>
      </c>
    </row>
    <row r="25" spans="1:25" ht="22.5" customHeight="1" x14ac:dyDescent="0.2">
      <c r="A25" s="82"/>
      <c r="B25" s="32"/>
      <c r="C25" s="33"/>
      <c r="D25" s="34"/>
      <c r="E25" s="87"/>
      <c r="F25" s="32"/>
      <c r="G25" s="83"/>
      <c r="H25" s="113"/>
      <c r="I25" s="114" t="str">
        <f t="shared" si="4"/>
        <v xml:space="preserve"> </v>
      </c>
      <c r="J25" s="114" t="str">
        <f t="shared" si="5"/>
        <v xml:space="preserve"> </v>
      </c>
      <c r="K25" s="114" t="str">
        <f t="shared" si="6"/>
        <v xml:space="preserve"> </v>
      </c>
      <c r="L25" s="114" t="str">
        <f t="shared" si="7"/>
        <v xml:space="preserve"> </v>
      </c>
      <c r="M25" s="36"/>
      <c r="P25" s="88" t="e">
        <f t="shared" si="8"/>
        <v>#VALUE!</v>
      </c>
      <c r="Q25" s="51" t="e">
        <v>#N/A</v>
      </c>
      <c r="R25" s="52" t="e">
        <f t="shared" si="9"/>
        <v>#N/A</v>
      </c>
      <c r="S25" s="53" t="e">
        <f t="shared" si="10"/>
        <v>#N/A</v>
      </c>
      <c r="T25" s="89" t="e">
        <f t="shared" si="0"/>
        <v>#N/A</v>
      </c>
      <c r="U25" s="86" t="e">
        <f t="shared" si="1"/>
        <v>#N/A</v>
      </c>
      <c r="V25" s="90" t="e">
        <f t="shared" si="2"/>
        <v>#N/A</v>
      </c>
      <c r="W25" s="53" t="e">
        <f t="shared" si="3"/>
        <v>#N/A</v>
      </c>
      <c r="X25" s="53" t="e">
        <f t="shared" si="11"/>
        <v>#N/A</v>
      </c>
      <c r="Y25" s="53" t="e">
        <f t="shared" si="12"/>
        <v>#N/A</v>
      </c>
    </row>
    <row r="26" spans="1:25" ht="22.5" customHeight="1" x14ac:dyDescent="0.2">
      <c r="A26" s="82"/>
      <c r="B26" s="32"/>
      <c r="C26" s="33"/>
      <c r="D26" s="34"/>
      <c r="E26" s="87"/>
      <c r="F26" s="32"/>
      <c r="G26" s="83"/>
      <c r="H26" s="113"/>
      <c r="I26" s="114" t="str">
        <f t="shared" si="4"/>
        <v xml:space="preserve"> </v>
      </c>
      <c r="J26" s="114" t="str">
        <f t="shared" si="5"/>
        <v xml:space="preserve"> </v>
      </c>
      <c r="K26" s="114" t="str">
        <f t="shared" si="6"/>
        <v xml:space="preserve"> </v>
      </c>
      <c r="L26" s="114" t="str">
        <f t="shared" si="7"/>
        <v xml:space="preserve"> </v>
      </c>
      <c r="M26" s="36"/>
      <c r="P26" s="88" t="e">
        <f t="shared" si="8"/>
        <v>#VALUE!</v>
      </c>
      <c r="Q26" s="51" t="e">
        <v>#N/A</v>
      </c>
      <c r="R26" s="52" t="e">
        <f t="shared" si="9"/>
        <v>#N/A</v>
      </c>
      <c r="S26" s="53" t="e">
        <f t="shared" si="10"/>
        <v>#N/A</v>
      </c>
      <c r="T26" s="89" t="e">
        <f t="shared" si="0"/>
        <v>#N/A</v>
      </c>
      <c r="U26" s="86" t="e">
        <f t="shared" si="1"/>
        <v>#N/A</v>
      </c>
      <c r="V26" s="90" t="e">
        <f t="shared" si="2"/>
        <v>#N/A</v>
      </c>
      <c r="W26" s="53" t="e">
        <f t="shared" si="3"/>
        <v>#N/A</v>
      </c>
      <c r="X26" s="53" t="e">
        <f t="shared" si="11"/>
        <v>#N/A</v>
      </c>
      <c r="Y26" s="53" t="e">
        <f t="shared" si="12"/>
        <v>#N/A</v>
      </c>
    </row>
    <row r="27" spans="1:25" ht="22.5" customHeight="1" x14ac:dyDescent="0.2">
      <c r="A27" s="82"/>
      <c r="B27" s="32"/>
      <c r="C27" s="33"/>
      <c r="D27" s="34"/>
      <c r="E27" s="87"/>
      <c r="F27" s="32"/>
      <c r="G27" s="83"/>
      <c r="H27" s="113"/>
      <c r="I27" s="114" t="str">
        <f t="shared" si="4"/>
        <v xml:space="preserve"> </v>
      </c>
      <c r="J27" s="114" t="str">
        <f t="shared" si="5"/>
        <v xml:space="preserve"> </v>
      </c>
      <c r="K27" s="114" t="str">
        <f t="shared" si="6"/>
        <v xml:space="preserve"> </v>
      </c>
      <c r="L27" s="114" t="str">
        <f t="shared" si="7"/>
        <v xml:space="preserve"> </v>
      </c>
      <c r="M27" s="36"/>
      <c r="P27" s="88" t="e">
        <f t="shared" si="8"/>
        <v>#VALUE!</v>
      </c>
      <c r="Q27" s="51" t="e">
        <v>#N/A</v>
      </c>
      <c r="R27" s="52" t="e">
        <f t="shared" si="9"/>
        <v>#N/A</v>
      </c>
      <c r="S27" s="53" t="e">
        <f t="shared" si="10"/>
        <v>#N/A</v>
      </c>
      <c r="T27" s="89" t="e">
        <f t="shared" si="0"/>
        <v>#N/A</v>
      </c>
      <c r="U27" s="86" t="e">
        <f t="shared" si="1"/>
        <v>#N/A</v>
      </c>
      <c r="V27" s="90" t="e">
        <f t="shared" si="2"/>
        <v>#N/A</v>
      </c>
      <c r="W27" s="53" t="e">
        <f t="shared" si="3"/>
        <v>#N/A</v>
      </c>
      <c r="X27" s="53" t="e">
        <f t="shared" si="11"/>
        <v>#N/A</v>
      </c>
      <c r="Y27" s="53" t="e">
        <f t="shared" si="12"/>
        <v>#N/A</v>
      </c>
    </row>
    <row r="28" spans="1:25" ht="22.5" customHeight="1" x14ac:dyDescent="0.2">
      <c r="A28" s="82"/>
      <c r="B28" s="32"/>
      <c r="C28" s="33"/>
      <c r="D28" s="34"/>
      <c r="E28" s="87"/>
      <c r="F28" s="32"/>
      <c r="G28" s="83"/>
      <c r="H28" s="113"/>
      <c r="I28" s="114" t="str">
        <f t="shared" si="4"/>
        <v xml:space="preserve"> </v>
      </c>
      <c r="J28" s="114" t="str">
        <f t="shared" si="5"/>
        <v xml:space="preserve"> </v>
      </c>
      <c r="K28" s="114" t="str">
        <f t="shared" si="6"/>
        <v xml:space="preserve"> </v>
      </c>
      <c r="L28" s="114" t="str">
        <f t="shared" si="7"/>
        <v xml:space="preserve"> </v>
      </c>
      <c r="M28" s="36"/>
      <c r="P28" s="88" t="e">
        <f t="shared" si="8"/>
        <v>#VALUE!</v>
      </c>
      <c r="Q28" s="51" t="e">
        <v>#N/A</v>
      </c>
      <c r="R28" s="52" t="e">
        <f t="shared" si="9"/>
        <v>#N/A</v>
      </c>
      <c r="S28" s="53" t="e">
        <f t="shared" si="10"/>
        <v>#N/A</v>
      </c>
      <c r="T28" s="89" t="e">
        <f t="shared" si="0"/>
        <v>#N/A</v>
      </c>
      <c r="U28" s="86" t="e">
        <f t="shared" si="1"/>
        <v>#N/A</v>
      </c>
      <c r="V28" s="90" t="e">
        <f t="shared" si="2"/>
        <v>#N/A</v>
      </c>
      <c r="W28" s="53" t="e">
        <f t="shared" si="3"/>
        <v>#N/A</v>
      </c>
      <c r="X28" s="53" t="e">
        <f t="shared" si="11"/>
        <v>#N/A</v>
      </c>
      <c r="Y28" s="53" t="e">
        <f t="shared" si="12"/>
        <v>#N/A</v>
      </c>
    </row>
    <row r="29" spans="1:25" ht="22.5" customHeight="1" x14ac:dyDescent="0.2">
      <c r="A29" s="82"/>
      <c r="B29" s="32"/>
      <c r="C29" s="33"/>
      <c r="D29" s="34"/>
      <c r="E29" s="87"/>
      <c r="F29" s="32"/>
      <c r="G29" s="83"/>
      <c r="H29" s="113"/>
      <c r="I29" s="114" t="str">
        <f t="shared" si="4"/>
        <v xml:space="preserve"> </v>
      </c>
      <c r="J29" s="114" t="str">
        <f t="shared" si="5"/>
        <v xml:space="preserve"> </v>
      </c>
      <c r="K29" s="114" t="str">
        <f t="shared" si="6"/>
        <v xml:space="preserve"> </v>
      </c>
      <c r="L29" s="114" t="str">
        <f t="shared" si="7"/>
        <v xml:space="preserve"> </v>
      </c>
      <c r="M29" s="36"/>
      <c r="P29" s="88" t="e">
        <f t="shared" si="8"/>
        <v>#VALUE!</v>
      </c>
      <c r="Q29" s="51" t="e">
        <v>#N/A</v>
      </c>
      <c r="R29" s="52" t="e">
        <f t="shared" si="9"/>
        <v>#N/A</v>
      </c>
      <c r="S29" s="53" t="e">
        <f t="shared" si="10"/>
        <v>#N/A</v>
      </c>
      <c r="T29" s="89" t="e">
        <f t="shared" si="0"/>
        <v>#N/A</v>
      </c>
      <c r="U29" s="86" t="e">
        <f t="shared" si="1"/>
        <v>#N/A</v>
      </c>
      <c r="V29" s="90" t="e">
        <f t="shared" si="2"/>
        <v>#N/A</v>
      </c>
      <c r="W29" s="53" t="e">
        <f t="shared" si="3"/>
        <v>#N/A</v>
      </c>
      <c r="X29" s="53" t="e">
        <f t="shared" si="11"/>
        <v>#N/A</v>
      </c>
      <c r="Y29" s="53" t="e">
        <f t="shared" si="12"/>
        <v>#N/A</v>
      </c>
    </row>
    <row r="35" spans="19:19" x14ac:dyDescent="0.2">
      <c r="S35" s="94"/>
    </row>
  </sheetData>
  <mergeCells count="12">
    <mergeCell ref="A5:B5"/>
    <mergeCell ref="A2:M2"/>
    <mergeCell ref="A4:C4"/>
    <mergeCell ref="D4:D5"/>
    <mergeCell ref="E4:E5"/>
    <mergeCell ref="F4:F5"/>
    <mergeCell ref="G4:G5"/>
    <mergeCell ref="H4:H5"/>
    <mergeCell ref="I4:I5"/>
    <mergeCell ref="J4:J5"/>
    <mergeCell ref="K4:L4"/>
    <mergeCell ref="M4:M5"/>
  </mergeCells>
  <conditionalFormatting sqref="P6:P29">
    <cfRule type="cellIs" dxfId="1" priority="6" stopIfTrue="1" operator="lessThan">
      <formula>0</formula>
    </cfRule>
  </conditionalFormatting>
  <conditionalFormatting sqref="P6:P7">
    <cfRule type="cellIs" dxfId="0" priority="1" stopIfTrue="1" operator="lessThan">
      <formula>0</formula>
    </cfRule>
  </conditionalFormatting>
  <pageMargins left="0.27" right="0.15748031496062992" top="0.35433070866141736" bottom="0.74803149606299213" header="0.31496062992125984" footer="0.31496062992125984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สรุปขั้นตอน</vt:lpstr>
      <vt:lpstr>Ex.ค่าเสื่อมราคาสะสมรายการปรับ</vt:lpstr>
      <vt:lpstr>ใบสรุปรายการ</vt:lpstr>
      <vt:lpstr>จำหน่ายคืนแหล่งทุน</vt:lpstr>
      <vt:lpstr>Ex.กรอกข้อมูลสำรวจพบ</vt:lpstr>
      <vt:lpstr>Ex.สำรวจพบ-Up_18.09.2012</vt:lpstr>
      <vt:lpstr>สรุปขั้นตอน!Print_Titles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Praphaphon</dc:creator>
  <cp:lastModifiedBy>Windows User</cp:lastModifiedBy>
  <cp:lastPrinted>2022-05-06T04:31:31Z</cp:lastPrinted>
  <dcterms:created xsi:type="dcterms:W3CDTF">2012-05-30T03:48:24Z</dcterms:created>
  <dcterms:modified xsi:type="dcterms:W3CDTF">2022-10-03T05:03:47Z</dcterms:modified>
</cp:coreProperties>
</file>