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drawings/drawing37.xml" ContentType="application/vnd.openxmlformats-officedocument.drawing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drawings/drawing38.xml" ContentType="application/vnd.openxmlformats-officedocument.drawing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41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420" yWindow="-90" windowWidth="12240" windowHeight="5475" tabRatio="948" firstSheet="71" activeTab="83"/>
  </bookViews>
  <sheets>
    <sheet name="ปก" sheetId="1" r:id="rId1"/>
    <sheet name="คำรับรอง" sheetId="65" r:id="rId2"/>
    <sheet name="สารบัญ" sheetId="3" r:id="rId3"/>
    <sheet name="ข้อมูลเบื้องต้น " sheetId="165" r:id="rId4"/>
    <sheet name="ขั้นตอน1 " sheetId="129" r:id="rId5"/>
    <sheet name="โคงสร้างคณะทำงาน 1" sheetId="130" r:id="rId6"/>
    <sheet name="โครงสร้างคณะทำงาน 2" sheetId="132" r:id="rId7"/>
    <sheet name="คำสั่งแต่งตั้ง " sheetId="133" r:id="rId8"/>
    <sheet name=" วิธีการเผยแพร่ 1 " sheetId="134" r:id="rId9"/>
    <sheet name="เอกสารเผยแพร่ 1" sheetId="156" r:id="rId10"/>
    <sheet name="ขั้นตอน2" sheetId="8" r:id="rId11"/>
    <sheet name="วิธีการเผยแพร่ 2 " sheetId="135" r:id="rId12"/>
    <sheet name="เอกสารเผยแพร่ 2" sheetId="157" r:id="rId13"/>
    <sheet name="ขั้นตอน3 " sheetId="136" r:id="rId14"/>
    <sheet name=" วิธีการเผยแพร่ 3 " sheetId="137" r:id="rId15"/>
    <sheet name="เอกสารเผยแพร่ (3)" sheetId="158" r:id="rId16"/>
    <sheet name="ขั้นตอน4 " sheetId="101" r:id="rId17"/>
    <sheet name="การใช้พลังงานความร้อน" sheetId="103" r:id="rId18"/>
    <sheet name="สัดส่วนการใช้ไฟฟ้า 1 " sheetId="104" r:id="rId19"/>
    <sheet name="สัดส่วนการใช้ไฟฟ้า  (2)" sheetId="109" r:id="rId20"/>
    <sheet name="SEC (ทุกกรณี)" sheetId="42" r:id="rId21"/>
    <sheet name="SEC (ทุกกรณี) (2)" sheetId="110" r:id="rId22"/>
    <sheet name="SEC  (โรงพยาบาล)" sheetId="91" state="hidden" r:id="rId23"/>
    <sheet name="SEC  (โรงพยาบาล) (2)" sheetId="111" state="hidden" r:id="rId24"/>
    <sheet name="SEC (โรงแรม)" sheetId="92" state="hidden" r:id="rId25"/>
    <sheet name="SEC (โรงแรม) (2)" sheetId="112" state="hidden" r:id="rId26"/>
    <sheet name="ประเมินระดับเครื่องจักร" sheetId="17" r:id="rId27"/>
    <sheet name="ข้อมูลไฟฟ้าเครื่องจักร" sheetId="166" r:id="rId28"/>
    <sheet name="ข้อมูลความร้อนเครื่องจักร" sheetId="45" r:id="rId29"/>
    <sheet name="วิธีการเผยแพร่ 4" sheetId="154" r:id="rId30"/>
    <sheet name="เอกสารเผยแพร่ (4)" sheetId="159" r:id="rId31"/>
    <sheet name="ขั้นตอนที่ 5" sheetId="125" r:id="rId32"/>
    <sheet name="มาตรการและเป้าหมาย" sheetId="19" r:id="rId33"/>
    <sheet name="แผนไฟฟ้า" sheetId="139" r:id="rId34"/>
    <sheet name="แผนความร้อน" sheetId="46" r:id="rId35"/>
    <sheet name="มาตรการไฟฟ้า 1" sheetId="63" r:id="rId36"/>
    <sheet name="มาตรการไฟฟ้า2" sheetId="140" r:id="rId37"/>
    <sheet name="คำนวณ" sheetId="168" r:id="rId38"/>
    <sheet name="มาตราการไฟฟ้า 4" sheetId="174" r:id="rId39"/>
    <sheet name="มาตรการไฟฟ้า3" sheetId="172" r:id="rId40"/>
    <sheet name="มาตรการความร้อน" sheetId="64" r:id="rId41"/>
    <sheet name="แผนการฝึกอบรม " sheetId="142" r:id="rId42"/>
    <sheet name="เอกสารเผยแพร่ 5" sheetId="160" r:id="rId43"/>
    <sheet name="วิธีการเผยแพร่ 5" sheetId="143" r:id="rId44"/>
    <sheet name="ขั้นตอนที่ 6 " sheetId="144" r:id="rId45"/>
    <sheet name="ผมมาตรการปี 60" sheetId="145" r:id="rId46"/>
    <sheet name="ผลการตรวจสอบ-วิเคราะห์ไฟฟ้า1(ต)" sheetId="175" r:id="rId47"/>
    <sheet name="ผลการตรวจสอบ-วิเคราะห์ไฟฟ้า 1" sheetId="146" r:id="rId48"/>
    <sheet name="ผลการตรวจสอบ-วิเคราะห์ความร้อน" sheetId="48" r:id="rId49"/>
    <sheet name="ผลการติดตามแผนฝึกอบรม1" sheetId="147" r:id="rId50"/>
    <sheet name="วิธีการเผยแพร่ 6" sheetId="155" r:id="rId51"/>
    <sheet name="เอกสารเผยแพร่ 6" sheetId="162" r:id="rId52"/>
    <sheet name="ขั้นตอน7 " sheetId="148" r:id="rId53"/>
    <sheet name="วิธีการเผยแพร่ 7 " sheetId="149" r:id="rId54"/>
    <sheet name="เอกสารเผยแพร่ 7" sheetId="163" r:id="rId55"/>
    <sheet name="ผลตรวจประเมิน-1" sheetId="31" r:id="rId56"/>
    <sheet name="ผลตรวจประเมิน-2" sheetId="97" r:id="rId57"/>
    <sheet name="ผลตรวจประเมิน-3" sheetId="98" r:id="rId58"/>
    <sheet name="ขั้นตอน8 " sheetId="150" r:id="rId59"/>
    <sheet name="เอกสารบันทึกวาระการประชุม " sheetId="151" r:id="rId60"/>
    <sheet name="สรุปผลการทบทวน " sheetId="152" r:id="rId61"/>
    <sheet name="วิธีการเผยแพร่ 8 " sheetId="153" r:id="rId62"/>
    <sheet name="เอกสารเผยแพร่ (8)" sheetId="164" r:id="rId63"/>
    <sheet name="ภาคผนวก" sheetId="107" r:id="rId64"/>
    <sheet name="ภาคผนวก ก." sheetId="113" r:id="rId65"/>
    <sheet name="ผ (ก.1)" sheetId="5" r:id="rId66"/>
    <sheet name="ผ (ก.2)" sheetId="6" r:id="rId67"/>
    <sheet name="ผ (ก.3)" sheetId="88" r:id="rId68"/>
    <sheet name="ภาคผนวก ข" sheetId="114" r:id="rId69"/>
    <sheet name="ผ(ข1)" sheetId="10" r:id="rId70"/>
    <sheet name="ผ(ข.2)" sheetId="38" r:id="rId71"/>
    <sheet name="ภาคผนวก ค" sheetId="115" r:id="rId72"/>
    <sheet name="ผ (ค)" sheetId="12" r:id="rId73"/>
    <sheet name="ภาคผนวก ง" sheetId="116" r:id="rId74"/>
    <sheet name="ผ (ง2)" sheetId="40" r:id="rId75"/>
    <sheet name="ภาคผนวก จ" sheetId="117" r:id="rId76"/>
    <sheet name="ผ (จ)" sheetId="41" r:id="rId77"/>
    <sheet name="ภาคผนวก ฉ" sheetId="118" r:id="rId78"/>
    <sheet name="ผ (ฉ)" sheetId="36" r:id="rId79"/>
    <sheet name="ภาคผนวก ช" sheetId="119" r:id="rId80"/>
    <sheet name="ผ (ช)" sheetId="108" r:id="rId81"/>
    <sheet name="สเปกเครื่องลิฟต์ อาคาร ABC" sheetId="170" r:id="rId82"/>
    <sheet name="สเปกปั้มน้ำดี อาคาร ABC" sheetId="171" r:id="rId83"/>
    <sheet name="จำนวนผู้พักแต่ละอาคาร" sheetId="173" r:id="rId84"/>
  </sheets>
  <externalReferences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Toc212100815" localSheetId="4">[1]คำสั่งแต่งตั้ง!#REF!</definedName>
    <definedName name="_Toc212100815" localSheetId="5">[1]คำสั่งแต่งตั้ง!#REF!</definedName>
    <definedName name="_Toc212100815" localSheetId="6">[1]คำสั่งแต่งตั้ง!#REF!</definedName>
    <definedName name="ABC" localSheetId="3">#REF!</definedName>
    <definedName name="ABC" localSheetId="27">#REF!</definedName>
    <definedName name="ABC" localSheetId="52">#REF!</definedName>
    <definedName name="ABC" localSheetId="58">#REF!</definedName>
    <definedName name="ABC" localSheetId="29">#REF!</definedName>
    <definedName name="ABC" localSheetId="50">#REF!</definedName>
    <definedName name="ABC" localSheetId="53">#REF!</definedName>
    <definedName name="ABC" localSheetId="61">#REF!</definedName>
    <definedName name="ABC" localSheetId="60">#REF!</definedName>
    <definedName name="ABC" localSheetId="59">#REF!</definedName>
    <definedName name="ABC" localSheetId="15">#REF!</definedName>
    <definedName name="ABC" localSheetId="30">#REF!</definedName>
    <definedName name="ABC" localSheetId="62">#REF!</definedName>
    <definedName name="ABC" localSheetId="9">#REF!</definedName>
    <definedName name="ABC" localSheetId="12">#REF!</definedName>
    <definedName name="ABC" localSheetId="42">#REF!</definedName>
    <definedName name="ABC" localSheetId="51">#REF!</definedName>
    <definedName name="ABC" localSheetId="54">#REF!</definedName>
    <definedName name="ABC">#REF!</definedName>
    <definedName name="ABVB" localSheetId="8" hidden="1">{#N/A,#N/A,FALSE,"Sheet2"}</definedName>
    <definedName name="ABVB" localSheetId="14" hidden="1">{#N/A,#N/A,FALSE,"Sheet2"}</definedName>
    <definedName name="ABVB" localSheetId="3" hidden="1">{#N/A,#N/A,FALSE,"Sheet2"}</definedName>
    <definedName name="ABVB" localSheetId="27" hidden="1">{#N/A,#N/A,FALSE,"Sheet2"}</definedName>
    <definedName name="ABVB" localSheetId="4" hidden="1">{#N/A,#N/A,FALSE,"Sheet2"}</definedName>
    <definedName name="ABVB" localSheetId="13" hidden="1">{#N/A,#N/A,FALSE,"Sheet2"}</definedName>
    <definedName name="ABVB" localSheetId="52" hidden="1">{#N/A,#N/A,FALSE,"Sheet2"}</definedName>
    <definedName name="ABVB" localSheetId="58" hidden="1">{#N/A,#N/A,FALSE,"Sheet2"}</definedName>
    <definedName name="ABVB" localSheetId="44" hidden="1">{#N/A,#N/A,FALSE,"Sheet2"}</definedName>
    <definedName name="ABVB" localSheetId="7" hidden="1">{#N/A,#N/A,FALSE,"Sheet2"}</definedName>
    <definedName name="ABVB" localSheetId="5" hidden="1">{#N/A,#N/A,FALSE,"Sheet2"}</definedName>
    <definedName name="ABVB" localSheetId="6" hidden="1">{#N/A,#N/A,FALSE,"Sheet2"}</definedName>
    <definedName name="ABVB" localSheetId="45" hidden="1">{#N/A,#N/A,FALSE,"Sheet2"}</definedName>
    <definedName name="ABVB" localSheetId="47" hidden="1">{#N/A,#N/A,FALSE,"Sheet2"}</definedName>
    <definedName name="ABVB" localSheetId="49" hidden="1">{#N/A,#N/A,FALSE,"Sheet2"}</definedName>
    <definedName name="ABVB" localSheetId="41" hidden="1">{#N/A,#N/A,FALSE,"Sheet2"}</definedName>
    <definedName name="ABVB" localSheetId="33" hidden="1">{#N/A,#N/A,FALSE,"Sheet2"}</definedName>
    <definedName name="ABVB" localSheetId="36" hidden="1">{#N/A,#N/A,FALSE,"Sheet2"}</definedName>
    <definedName name="ABVB" localSheetId="11" hidden="1">{#N/A,#N/A,FALSE,"Sheet2"}</definedName>
    <definedName name="ABVB" localSheetId="29" hidden="1">{#N/A,#N/A,FALSE,"Sheet2"}</definedName>
    <definedName name="ABVB" localSheetId="43" hidden="1">{#N/A,#N/A,FALSE,"Sheet2"}</definedName>
    <definedName name="ABVB" localSheetId="50" hidden="1">{#N/A,#N/A,FALSE,"Sheet2"}</definedName>
    <definedName name="ABVB" localSheetId="53" hidden="1">{#N/A,#N/A,FALSE,"Sheet2"}</definedName>
    <definedName name="ABVB" localSheetId="61" hidden="1">{#N/A,#N/A,FALSE,"Sheet2"}</definedName>
    <definedName name="ABVB" localSheetId="60" hidden="1">{#N/A,#N/A,FALSE,"Sheet2"}</definedName>
    <definedName name="ABVB" localSheetId="59" hidden="1">{#N/A,#N/A,FALSE,"Sheet2"}</definedName>
    <definedName name="ABVB" localSheetId="15" hidden="1">{#N/A,#N/A,FALSE,"Sheet2"}</definedName>
    <definedName name="ABVB" localSheetId="30" hidden="1">{#N/A,#N/A,FALSE,"Sheet2"}</definedName>
    <definedName name="ABVB" localSheetId="62" hidden="1">{#N/A,#N/A,FALSE,"Sheet2"}</definedName>
    <definedName name="ABVB" localSheetId="9" hidden="1">{#N/A,#N/A,FALSE,"Sheet2"}</definedName>
    <definedName name="ABVB" localSheetId="12" hidden="1">{#N/A,#N/A,FALSE,"Sheet2"}</definedName>
    <definedName name="ABVB" localSheetId="42" hidden="1">{#N/A,#N/A,FALSE,"Sheet2"}</definedName>
    <definedName name="ABVB" localSheetId="51" hidden="1">{#N/A,#N/A,FALSE,"Sheet2"}</definedName>
    <definedName name="ABVB" localSheetId="54" hidden="1">{#N/A,#N/A,FALSE,"Sheet2"}</definedName>
    <definedName name="ABVB" hidden="1">{#N/A,#N/A,FALSE,"Sheet2"}</definedName>
    <definedName name="ACB" localSheetId="3">#REF!</definedName>
    <definedName name="ACB" localSheetId="27">#REF!</definedName>
    <definedName name="ACB" localSheetId="52">#REF!</definedName>
    <definedName name="ACB" localSheetId="58">#REF!</definedName>
    <definedName name="ACB" localSheetId="29">#REF!</definedName>
    <definedName name="ACB" localSheetId="50">#REF!</definedName>
    <definedName name="ACB" localSheetId="53">#REF!</definedName>
    <definedName name="ACB" localSheetId="61">#REF!</definedName>
    <definedName name="ACB" localSheetId="60">#REF!</definedName>
    <definedName name="ACB" localSheetId="59">#REF!</definedName>
    <definedName name="ACB" localSheetId="15">#REF!</definedName>
    <definedName name="ACB" localSheetId="30">#REF!</definedName>
    <definedName name="ACB" localSheetId="62">#REF!</definedName>
    <definedName name="ACB" localSheetId="9">#REF!</definedName>
    <definedName name="ACB" localSheetId="12">#REF!</definedName>
    <definedName name="ACB" localSheetId="42">#REF!</definedName>
    <definedName name="ACB" localSheetId="51">#REF!</definedName>
    <definedName name="ACB" localSheetId="54">#REF!</definedName>
    <definedName name="ACB">#REF!</definedName>
    <definedName name="bld" localSheetId="8">[2]EE!$A$2</definedName>
    <definedName name="bld" localSheetId="14">[2]EE!$A$2</definedName>
    <definedName name="bld" localSheetId="27">[4]EE!$A$2</definedName>
    <definedName name="bld" localSheetId="4">[2]EE!$A$2</definedName>
    <definedName name="bld" localSheetId="13">[2]EE!$A$2</definedName>
    <definedName name="bld" localSheetId="52">[2]EE!$A$2</definedName>
    <definedName name="bld" localSheetId="58">[2]EE!$A$2</definedName>
    <definedName name="bld" localSheetId="44">[2]EE!$A$2</definedName>
    <definedName name="bld" localSheetId="7">[2]EE!$A$2</definedName>
    <definedName name="bld" localSheetId="5">[2]EE!$A$2</definedName>
    <definedName name="bld" localSheetId="6">[2]EE!$A$2</definedName>
    <definedName name="bld" localSheetId="45">[2]EE!$A$2</definedName>
    <definedName name="bld" localSheetId="47">[2]EE!$A$2</definedName>
    <definedName name="bld" localSheetId="49">[2]EE!$A$2</definedName>
    <definedName name="bld" localSheetId="41">[2]EE!$A$2</definedName>
    <definedName name="bld" localSheetId="33">[2]EE!$A$2</definedName>
    <definedName name="bld" localSheetId="36">[2]EE!$A$2</definedName>
    <definedName name="bld" localSheetId="11">[2]EE!$A$2</definedName>
    <definedName name="bld" localSheetId="29">[2]EE!$A$2</definedName>
    <definedName name="bld" localSheetId="43">[2]EE!$A$2</definedName>
    <definedName name="bld" localSheetId="50">[2]EE!$A$2</definedName>
    <definedName name="bld" localSheetId="53">[2]EE!$A$2</definedName>
    <definedName name="bld" localSheetId="61">[2]EE!$A$2</definedName>
    <definedName name="bld" localSheetId="60">[2]EE!$A$2</definedName>
    <definedName name="bld" localSheetId="59">[2]EE!$A$2</definedName>
    <definedName name="bld" localSheetId="15">[3]EE!$A$2</definedName>
    <definedName name="bld" localSheetId="30">[3]EE!$A$2</definedName>
    <definedName name="bld" localSheetId="62">[3]EE!$A$2</definedName>
    <definedName name="bld" localSheetId="9">[3]EE!$A$2</definedName>
    <definedName name="bld" localSheetId="12">[3]EE!$A$2</definedName>
    <definedName name="bld" localSheetId="42">[3]EE!$A$2</definedName>
    <definedName name="bld" localSheetId="51">[3]EE!$A$2</definedName>
    <definedName name="bld" localSheetId="54">[3]EE!$A$2</definedName>
    <definedName name="bld">[3]EE!$A$2</definedName>
    <definedName name="Check_1" localSheetId="27">[6]Ref_DataBank!$B$21:$B$23</definedName>
    <definedName name="Check_1" localSheetId="15">[5]Ref_DataBank!$B$21:$B$23</definedName>
    <definedName name="Check_1" localSheetId="30">[5]Ref_DataBank!$B$21:$B$23</definedName>
    <definedName name="Check_1" localSheetId="62">[5]Ref_DataBank!$B$21:$B$23</definedName>
    <definedName name="Check_1" localSheetId="9">[5]Ref_DataBank!$B$21:$B$23</definedName>
    <definedName name="Check_1" localSheetId="12">[5]Ref_DataBank!$B$21:$B$23</definedName>
    <definedName name="Check_1" localSheetId="42">[5]Ref_DataBank!$B$21:$B$23</definedName>
    <definedName name="Check_1" localSheetId="51">[5]Ref_DataBank!$B$21:$B$23</definedName>
    <definedName name="Check_1" localSheetId="54">[5]Ref_DataBank!$B$21:$B$23</definedName>
    <definedName name="Check_1">[5]Ref_DataBank!$B$21:$B$23</definedName>
    <definedName name="Check_2" localSheetId="27">[8]Ref!$B$7:$B$9</definedName>
    <definedName name="Check_2" localSheetId="15">[7]Ref!$B$7:$B$9</definedName>
    <definedName name="Check_2" localSheetId="30">[7]Ref!$B$7:$B$9</definedName>
    <definedName name="Check_2" localSheetId="62">[7]Ref!$B$7:$B$9</definedName>
    <definedName name="Check_2" localSheetId="9">[7]Ref!$B$7:$B$9</definedName>
    <definedName name="Check_2" localSheetId="12">[7]Ref!$B$7:$B$9</definedName>
    <definedName name="Check_2" localSheetId="42">[7]Ref!$B$7:$B$9</definedName>
    <definedName name="Check_2" localSheetId="51">[7]Ref!$B$7:$B$9</definedName>
    <definedName name="Check_2" localSheetId="54">[7]Ref!$B$7:$B$9</definedName>
    <definedName name="Check_2">[7]Ref!$B$7:$B$9</definedName>
    <definedName name="Check_3" localSheetId="27">[10]Ref2!$I$4:$I$8</definedName>
    <definedName name="Check_3" localSheetId="15">[9]Ref2!$I$4:$I$8</definedName>
    <definedName name="Check_3" localSheetId="30">[9]Ref2!$I$4:$I$8</definedName>
    <definedName name="Check_3" localSheetId="62">[9]Ref2!$I$4:$I$8</definedName>
    <definedName name="Check_3" localSheetId="9">[9]Ref2!$I$4:$I$8</definedName>
    <definedName name="Check_3" localSheetId="12">[9]Ref2!$I$4:$I$8</definedName>
    <definedName name="Check_3" localSheetId="42">[9]Ref2!$I$4:$I$8</definedName>
    <definedName name="Check_3" localSheetId="51">[9]Ref2!$I$4:$I$8</definedName>
    <definedName name="Check_3" localSheetId="54">[9]Ref2!$I$4:$I$8</definedName>
    <definedName name="Check_3">[9]Ref2!$I$4:$I$8</definedName>
    <definedName name="Check_Select" localSheetId="27">[6]DataBank!$AD$5:$AD$12</definedName>
    <definedName name="Check_Select" localSheetId="15">[5]DataBank!$AD$5:$AD$12</definedName>
    <definedName name="Check_Select" localSheetId="30">[5]DataBank!$AD$5:$AD$12</definedName>
    <definedName name="Check_Select" localSheetId="62">[5]DataBank!$AD$5:$AD$12</definedName>
    <definedName name="Check_Select" localSheetId="9">[5]DataBank!$AD$5:$AD$12</definedName>
    <definedName name="Check_Select" localSheetId="12">[5]DataBank!$AD$5:$AD$12</definedName>
    <definedName name="Check_Select" localSheetId="42">[5]DataBank!$AD$5:$AD$12</definedName>
    <definedName name="Check_Select" localSheetId="51">[5]DataBank!$AD$5:$AD$12</definedName>
    <definedName name="Check_Select" localSheetId="54">[5]DataBank!$AD$5:$AD$12</definedName>
    <definedName name="Check_Select">[5]DataBank!$AD$5:$AD$12</definedName>
    <definedName name="Check_Sign" localSheetId="27">[12]Ref2!$K$4:$K$11</definedName>
    <definedName name="Check_Sign" localSheetId="15">[11]Ref2!$K$4:$K$11</definedName>
    <definedName name="Check_Sign" localSheetId="30">[11]Ref2!$K$4:$K$11</definedName>
    <definedName name="Check_Sign" localSheetId="62">[11]Ref2!$K$4:$K$11</definedName>
    <definedName name="Check_Sign" localSheetId="9">[11]Ref2!$K$4:$K$11</definedName>
    <definedName name="Check_Sign" localSheetId="12">[11]Ref2!$K$4:$K$11</definedName>
    <definedName name="Check_Sign" localSheetId="42">[11]Ref2!$K$4:$K$11</definedName>
    <definedName name="Check_Sign" localSheetId="51">[11]Ref2!$K$4:$K$11</definedName>
    <definedName name="Check_Sign" localSheetId="54">[11]Ref2!$K$4:$K$11</definedName>
    <definedName name="Check_Sign">[11]Ref2!$K$4:$K$11</definedName>
    <definedName name="com" localSheetId="8">[2]EE!$A$3</definedName>
    <definedName name="com" localSheetId="14">[2]EE!$A$3</definedName>
    <definedName name="com" localSheetId="27">[4]EE!$A$3</definedName>
    <definedName name="com" localSheetId="4">[2]EE!$A$3</definedName>
    <definedName name="com" localSheetId="13">[2]EE!$A$3</definedName>
    <definedName name="com" localSheetId="52">[2]EE!$A$3</definedName>
    <definedName name="com" localSheetId="58">[2]EE!$A$3</definedName>
    <definedName name="com" localSheetId="44">[2]EE!$A$3</definedName>
    <definedName name="com" localSheetId="7">[2]EE!$A$3</definedName>
    <definedName name="com" localSheetId="5">[2]EE!$A$3</definedName>
    <definedName name="com" localSheetId="6">[2]EE!$A$3</definedName>
    <definedName name="com" localSheetId="45">[2]EE!$A$3</definedName>
    <definedName name="com" localSheetId="47">[2]EE!$A$3</definedName>
    <definedName name="com" localSheetId="49">[2]EE!$A$3</definedName>
    <definedName name="com" localSheetId="41">[2]EE!$A$3</definedName>
    <definedName name="com" localSheetId="33">[2]EE!$A$3</definedName>
    <definedName name="com" localSheetId="36">[2]EE!$A$3</definedName>
    <definedName name="com" localSheetId="11">[2]EE!$A$3</definedName>
    <definedName name="com" localSheetId="29">[2]EE!$A$3</definedName>
    <definedName name="com" localSheetId="43">[2]EE!$A$3</definedName>
    <definedName name="com" localSheetId="50">[2]EE!$A$3</definedName>
    <definedName name="com" localSheetId="53">[2]EE!$A$3</definedName>
    <definedName name="com" localSheetId="61">[2]EE!$A$3</definedName>
    <definedName name="com" localSheetId="60">[2]EE!$A$3</definedName>
    <definedName name="com" localSheetId="59">[2]EE!$A$3</definedName>
    <definedName name="com" localSheetId="15">[3]EE!$A$3</definedName>
    <definedName name="com" localSheetId="30">[3]EE!$A$3</definedName>
    <definedName name="com" localSheetId="62">[3]EE!$A$3</definedName>
    <definedName name="com" localSheetId="9">[3]EE!$A$3</definedName>
    <definedName name="com" localSheetId="12">[3]EE!$A$3</definedName>
    <definedName name="com" localSheetId="42">[3]EE!$A$3</definedName>
    <definedName name="com" localSheetId="51">[3]EE!$A$3</definedName>
    <definedName name="com" localSheetId="54">[3]EE!$A$3</definedName>
    <definedName name="com">[3]EE!$A$3</definedName>
    <definedName name="Correct_Sign" localSheetId="27">[14]Sheet1!$B$3</definedName>
    <definedName name="Correct_Sign" localSheetId="15">[13]Sheet1!$B$3</definedName>
    <definedName name="Correct_Sign" localSheetId="30">[13]Sheet1!$B$3</definedName>
    <definedName name="Correct_Sign" localSheetId="62">[13]Sheet1!$B$3</definedName>
    <definedName name="Correct_Sign" localSheetId="9">[13]Sheet1!$B$3</definedName>
    <definedName name="Correct_Sign" localSheetId="12">[13]Sheet1!$B$3</definedName>
    <definedName name="Correct_Sign" localSheetId="42">[13]Sheet1!$B$3</definedName>
    <definedName name="Correct_Sign" localSheetId="51">[13]Sheet1!$B$3</definedName>
    <definedName name="Correct_Sign" localSheetId="54">[13]Sheet1!$B$3</definedName>
    <definedName name="Correct_Sign">[13]Sheet1!$B$3</definedName>
    <definedName name="Databank_EquipmentList" localSheetId="27">[6]DataBank!$L$5:$L$80</definedName>
    <definedName name="Databank_EquipmentList" localSheetId="15">[5]DataBank!$L$5:$L$80</definedName>
    <definedName name="Databank_EquipmentList" localSheetId="30">[5]DataBank!$L$5:$L$80</definedName>
    <definedName name="Databank_EquipmentList" localSheetId="62">[5]DataBank!$L$5:$L$80</definedName>
    <definedName name="Databank_EquipmentList" localSheetId="9">[5]DataBank!$L$5:$L$80</definedName>
    <definedName name="Databank_EquipmentList" localSheetId="12">[5]DataBank!$L$5:$L$80</definedName>
    <definedName name="Databank_EquipmentList" localSheetId="42">[5]DataBank!$L$5:$L$80</definedName>
    <definedName name="Databank_EquipmentList" localSheetId="51">[5]DataBank!$L$5:$L$80</definedName>
    <definedName name="Databank_EquipmentList" localSheetId="54">[5]DataBank!$L$5:$L$80</definedName>
    <definedName name="Databank_EquipmentList">[5]DataBank!$L$5:$L$80</definedName>
    <definedName name="EnergySource_Eng" localSheetId="3">#REF!</definedName>
    <definedName name="EnergySource_Eng" localSheetId="27">#REF!</definedName>
    <definedName name="EnergySource_Eng" localSheetId="52">#REF!</definedName>
    <definedName name="EnergySource_Eng" localSheetId="58">#REF!</definedName>
    <definedName name="EnergySource_Eng" localSheetId="37">#REF!</definedName>
    <definedName name="EnergySource_Eng" localSheetId="29">#REF!</definedName>
    <definedName name="EnergySource_Eng" localSheetId="50">#REF!</definedName>
    <definedName name="EnergySource_Eng" localSheetId="53">#REF!</definedName>
    <definedName name="EnergySource_Eng" localSheetId="61">#REF!</definedName>
    <definedName name="EnergySource_Eng" localSheetId="60">#REF!</definedName>
    <definedName name="EnergySource_Eng" localSheetId="59">#REF!</definedName>
    <definedName name="EnergySource_Eng" localSheetId="15">#REF!</definedName>
    <definedName name="EnergySource_Eng" localSheetId="30">#REF!</definedName>
    <definedName name="EnergySource_Eng" localSheetId="62">#REF!</definedName>
    <definedName name="EnergySource_Eng" localSheetId="9">#REF!</definedName>
    <definedName name="EnergySource_Eng" localSheetId="12">#REF!</definedName>
    <definedName name="EnergySource_Eng" localSheetId="42">#REF!</definedName>
    <definedName name="EnergySource_Eng" localSheetId="51">#REF!</definedName>
    <definedName name="EnergySource_Eng" localSheetId="54">#REF!</definedName>
    <definedName name="EnergySource_Eng">#REF!</definedName>
    <definedName name="EnergySource_Eng_Unit" localSheetId="3">#REF!</definedName>
    <definedName name="EnergySource_Eng_Unit" localSheetId="27">#REF!</definedName>
    <definedName name="EnergySource_Eng_Unit" localSheetId="52">#REF!</definedName>
    <definedName name="EnergySource_Eng_Unit" localSheetId="58">#REF!</definedName>
    <definedName name="EnergySource_Eng_Unit" localSheetId="37">#REF!</definedName>
    <definedName name="EnergySource_Eng_Unit" localSheetId="29">#REF!</definedName>
    <definedName name="EnergySource_Eng_Unit" localSheetId="50">#REF!</definedName>
    <definedName name="EnergySource_Eng_Unit" localSheetId="53">#REF!</definedName>
    <definedName name="EnergySource_Eng_Unit" localSheetId="61">#REF!</definedName>
    <definedName name="EnergySource_Eng_Unit" localSheetId="60">#REF!</definedName>
    <definedName name="EnergySource_Eng_Unit" localSheetId="59">#REF!</definedName>
    <definedName name="EnergySource_Eng_Unit" localSheetId="15">#REF!</definedName>
    <definedName name="EnergySource_Eng_Unit" localSheetId="30">#REF!</definedName>
    <definedName name="EnergySource_Eng_Unit" localSheetId="62">#REF!</definedName>
    <definedName name="EnergySource_Eng_Unit" localSheetId="9">#REF!</definedName>
    <definedName name="EnergySource_Eng_Unit" localSheetId="12">#REF!</definedName>
    <definedName name="EnergySource_Eng_Unit" localSheetId="42">#REF!</definedName>
    <definedName name="EnergySource_Eng_Unit" localSheetId="51">#REF!</definedName>
    <definedName name="EnergySource_Eng_Unit" localSheetId="54">#REF!</definedName>
    <definedName name="EnergySource_Eng_Unit">#REF!</definedName>
    <definedName name="EnergySource_Thai" localSheetId="27">[10]List_EnergySource!$C$8:$C$60</definedName>
    <definedName name="EnergySource_Thai" localSheetId="15">[9]List_EnergySource!$C$8:$C$60</definedName>
    <definedName name="EnergySource_Thai" localSheetId="30">[9]List_EnergySource!$C$8:$C$60</definedName>
    <definedName name="EnergySource_Thai" localSheetId="62">[9]List_EnergySource!$C$8:$C$60</definedName>
    <definedName name="EnergySource_Thai" localSheetId="9">[9]List_EnergySource!$C$8:$C$60</definedName>
    <definedName name="EnergySource_Thai" localSheetId="12">[9]List_EnergySource!$C$8:$C$60</definedName>
    <definedName name="EnergySource_Thai" localSheetId="42">[9]List_EnergySource!$C$8:$C$60</definedName>
    <definedName name="EnergySource_Thai" localSheetId="51">[9]List_EnergySource!$C$8:$C$60</definedName>
    <definedName name="EnergySource_Thai" localSheetId="54">[9]List_EnergySource!$C$8:$C$60</definedName>
    <definedName name="EnergySource_Thai">[9]List_EnergySource!$C$8:$C$60</definedName>
    <definedName name="EnergySource_Thai_Unit" localSheetId="27">[10]List_EnergySource!$E$8:$E$60</definedName>
    <definedName name="EnergySource_Thai_Unit" localSheetId="15">[9]List_EnergySource!$E$8:$E$60</definedName>
    <definedName name="EnergySource_Thai_Unit" localSheetId="30">[9]List_EnergySource!$E$8:$E$60</definedName>
    <definedName name="EnergySource_Thai_Unit" localSheetId="62">[9]List_EnergySource!$E$8:$E$60</definedName>
    <definedName name="EnergySource_Thai_Unit" localSheetId="9">[9]List_EnergySource!$E$8:$E$60</definedName>
    <definedName name="EnergySource_Thai_Unit" localSheetId="12">[9]List_EnergySource!$E$8:$E$60</definedName>
    <definedName name="EnergySource_Thai_Unit" localSheetId="42">[9]List_EnergySource!$E$8:$E$60</definedName>
    <definedName name="EnergySource_Thai_Unit" localSheetId="51">[9]List_EnergySource!$E$8:$E$60</definedName>
    <definedName name="EnergySource_Thai_Unit" localSheetId="54">[9]List_EnergySource!$E$8:$E$60</definedName>
    <definedName name="EnergySource_Thai_Unit">[9]List_EnergySource!$E$8:$E$60</definedName>
    <definedName name="EnergySource_Type" localSheetId="3">#REF!</definedName>
    <definedName name="EnergySource_Type" localSheetId="27">#REF!</definedName>
    <definedName name="EnergySource_Type" localSheetId="52">#REF!</definedName>
    <definedName name="EnergySource_Type" localSheetId="58">#REF!</definedName>
    <definedName name="EnergySource_Type" localSheetId="37">#REF!</definedName>
    <definedName name="EnergySource_Type" localSheetId="29">#REF!</definedName>
    <definedName name="EnergySource_Type" localSheetId="50">#REF!</definedName>
    <definedName name="EnergySource_Type" localSheetId="53">#REF!</definedName>
    <definedName name="EnergySource_Type" localSheetId="61">#REF!</definedName>
    <definedName name="EnergySource_Type" localSheetId="60">#REF!</definedName>
    <definedName name="EnergySource_Type" localSheetId="59">#REF!</definedName>
    <definedName name="EnergySource_Type" localSheetId="15">#REF!</definedName>
    <definedName name="EnergySource_Type" localSheetId="30">#REF!</definedName>
    <definedName name="EnergySource_Type" localSheetId="62">#REF!</definedName>
    <definedName name="EnergySource_Type" localSheetId="9">#REF!</definedName>
    <definedName name="EnergySource_Type" localSheetId="12">#REF!</definedName>
    <definedName name="EnergySource_Type" localSheetId="42">#REF!</definedName>
    <definedName name="EnergySource_Type" localSheetId="51">#REF!</definedName>
    <definedName name="EnergySource_Type" localSheetId="54">#REF!</definedName>
    <definedName name="EnergySource_Type">#REF!</definedName>
    <definedName name="Excel_BuiltIn_Print_Area_17" localSheetId="8">#REF!</definedName>
    <definedName name="Excel_BuiltIn_Print_Area_17" localSheetId="14">#REF!</definedName>
    <definedName name="Excel_BuiltIn_Print_Area_17" localSheetId="3">#REF!</definedName>
    <definedName name="Excel_BuiltIn_Print_Area_17" localSheetId="27">#REF!</definedName>
    <definedName name="Excel_BuiltIn_Print_Area_17" localSheetId="4">#REF!</definedName>
    <definedName name="Excel_BuiltIn_Print_Area_17" localSheetId="13">#REF!</definedName>
    <definedName name="Excel_BuiltIn_Print_Area_17" localSheetId="52">#REF!</definedName>
    <definedName name="Excel_BuiltIn_Print_Area_17" localSheetId="58">#REF!</definedName>
    <definedName name="Excel_BuiltIn_Print_Area_17" localSheetId="44">#REF!</definedName>
    <definedName name="Excel_BuiltIn_Print_Area_17" localSheetId="7">#REF!</definedName>
    <definedName name="Excel_BuiltIn_Print_Area_17" localSheetId="5">#REF!</definedName>
    <definedName name="Excel_BuiltIn_Print_Area_17" localSheetId="6">#REF!</definedName>
    <definedName name="Excel_BuiltIn_Print_Area_17" localSheetId="45">#REF!</definedName>
    <definedName name="Excel_BuiltIn_Print_Area_17" localSheetId="47">#REF!</definedName>
    <definedName name="Excel_BuiltIn_Print_Area_17" localSheetId="49">#REF!</definedName>
    <definedName name="Excel_BuiltIn_Print_Area_17" localSheetId="41">#REF!</definedName>
    <definedName name="Excel_BuiltIn_Print_Area_17" localSheetId="33">#REF!</definedName>
    <definedName name="Excel_BuiltIn_Print_Area_17" localSheetId="36">#REF!</definedName>
    <definedName name="Excel_BuiltIn_Print_Area_17" localSheetId="11">#REF!</definedName>
    <definedName name="Excel_BuiltIn_Print_Area_17" localSheetId="29">#REF!</definedName>
    <definedName name="Excel_BuiltIn_Print_Area_17" localSheetId="43">#REF!</definedName>
    <definedName name="Excel_BuiltIn_Print_Area_17" localSheetId="50">#REF!</definedName>
    <definedName name="Excel_BuiltIn_Print_Area_17" localSheetId="53">#REF!</definedName>
    <definedName name="Excel_BuiltIn_Print_Area_17" localSheetId="61">#REF!</definedName>
    <definedName name="Excel_BuiltIn_Print_Area_17" localSheetId="60">#REF!</definedName>
    <definedName name="Excel_BuiltIn_Print_Area_17" localSheetId="59">#REF!</definedName>
    <definedName name="Excel_BuiltIn_Print_Area_17" localSheetId="15">#REF!</definedName>
    <definedName name="Excel_BuiltIn_Print_Area_17" localSheetId="30">#REF!</definedName>
    <definedName name="Excel_BuiltIn_Print_Area_17" localSheetId="62">#REF!</definedName>
    <definedName name="Excel_BuiltIn_Print_Area_17" localSheetId="9">#REF!</definedName>
    <definedName name="Excel_BuiltIn_Print_Area_17" localSheetId="12">#REF!</definedName>
    <definedName name="Excel_BuiltIn_Print_Area_17" localSheetId="42">#REF!</definedName>
    <definedName name="Excel_BuiltIn_Print_Area_17" localSheetId="51">#REF!</definedName>
    <definedName name="Excel_BuiltIn_Print_Area_17" localSheetId="54">#REF!</definedName>
    <definedName name="Excel_BuiltIn_Print_Area_17">#REF!</definedName>
    <definedName name="fac" localSheetId="8">#REF!</definedName>
    <definedName name="fac" localSheetId="14">#REF!</definedName>
    <definedName name="fac" localSheetId="3">#REF!</definedName>
    <definedName name="fac" localSheetId="27">#REF!</definedName>
    <definedName name="fac" localSheetId="4">#REF!</definedName>
    <definedName name="fac" localSheetId="13">#REF!</definedName>
    <definedName name="fac" localSheetId="52">#REF!</definedName>
    <definedName name="fac" localSheetId="58">#REF!</definedName>
    <definedName name="fac" localSheetId="44">#REF!</definedName>
    <definedName name="fac" localSheetId="7">#REF!</definedName>
    <definedName name="fac" localSheetId="5">#REF!</definedName>
    <definedName name="fac" localSheetId="6">#REF!</definedName>
    <definedName name="fac" localSheetId="45">#REF!</definedName>
    <definedName name="fac" localSheetId="47">#REF!</definedName>
    <definedName name="fac" localSheetId="49">#REF!</definedName>
    <definedName name="fac" localSheetId="41">#REF!</definedName>
    <definedName name="fac" localSheetId="33">#REF!</definedName>
    <definedName name="fac" localSheetId="36">#REF!</definedName>
    <definedName name="fac" localSheetId="11">#REF!</definedName>
    <definedName name="fac" localSheetId="29">#REF!</definedName>
    <definedName name="fac" localSheetId="43">#REF!</definedName>
    <definedName name="fac" localSheetId="50">#REF!</definedName>
    <definedName name="fac" localSheetId="53">#REF!</definedName>
    <definedName name="fac" localSheetId="61">#REF!</definedName>
    <definedName name="fac" localSheetId="60">#REF!</definedName>
    <definedName name="fac" localSheetId="59">#REF!</definedName>
    <definedName name="fac" localSheetId="15">#REF!</definedName>
    <definedName name="fac" localSheetId="30">#REF!</definedName>
    <definedName name="fac" localSheetId="62">#REF!</definedName>
    <definedName name="fac" localSheetId="9">#REF!</definedName>
    <definedName name="fac" localSheetId="12">#REF!</definedName>
    <definedName name="fac" localSheetId="42">#REF!</definedName>
    <definedName name="fac" localSheetId="51">#REF!</definedName>
    <definedName name="fac" localSheetId="54">#REF!</definedName>
    <definedName name="fac">#REF!</definedName>
    <definedName name="FuelContent_NCV_MJ" localSheetId="27">'[6]Energy Content_Library'!$I$8:$I$70</definedName>
    <definedName name="FuelContent_NCV_MJ" localSheetId="15">'[5]Energy Content_Library'!$I$8:$I$70</definedName>
    <definedName name="FuelContent_NCV_MJ" localSheetId="30">'[5]Energy Content_Library'!$I$8:$I$70</definedName>
    <definedName name="FuelContent_NCV_MJ" localSheetId="62">'[5]Energy Content_Library'!$I$8:$I$70</definedName>
    <definedName name="FuelContent_NCV_MJ" localSheetId="9">'[5]Energy Content_Library'!$I$8:$I$70</definedName>
    <definedName name="FuelContent_NCV_MJ" localSheetId="12">'[5]Energy Content_Library'!$I$8:$I$70</definedName>
    <definedName name="FuelContent_NCV_MJ" localSheetId="42">'[5]Energy Content_Library'!$I$8:$I$70</definedName>
    <definedName name="FuelContent_NCV_MJ" localSheetId="51">'[5]Energy Content_Library'!$I$8:$I$70</definedName>
    <definedName name="FuelContent_NCV_MJ" localSheetId="54">'[5]Energy Content_Library'!$I$8:$I$70</definedName>
    <definedName name="FuelContent_NCV_MJ">'[5]Energy Content_Library'!$I$8:$I$70</definedName>
    <definedName name="FuelContent_Source_Thai" localSheetId="27">'[6]Energy Content_Library'!$C$8:$C$70</definedName>
    <definedName name="FuelContent_Source_Thai" localSheetId="15">'[5]Energy Content_Library'!$C$8:$C$70</definedName>
    <definedName name="FuelContent_Source_Thai" localSheetId="30">'[5]Energy Content_Library'!$C$8:$C$70</definedName>
    <definedName name="FuelContent_Source_Thai" localSheetId="62">'[5]Energy Content_Library'!$C$8:$C$70</definedName>
    <definedName name="FuelContent_Source_Thai" localSheetId="9">'[5]Energy Content_Library'!$C$8:$C$70</definedName>
    <definedName name="FuelContent_Source_Thai" localSheetId="12">'[5]Energy Content_Library'!$C$8:$C$70</definedName>
    <definedName name="FuelContent_Source_Thai" localSheetId="42">'[5]Energy Content_Library'!$C$8:$C$70</definedName>
    <definedName name="FuelContent_Source_Thai" localSheetId="51">'[5]Energy Content_Library'!$C$8:$C$70</definedName>
    <definedName name="FuelContent_Source_Thai" localSheetId="54">'[5]Energy Content_Library'!$C$8:$C$70</definedName>
    <definedName name="FuelContent_Source_Thai">'[5]Energy Content_Library'!$C$8:$C$70</definedName>
    <definedName name="FuelContent_Unit_Thai" localSheetId="27">'[6]Energy Content_Library'!$E$8:$E$70</definedName>
    <definedName name="FuelContent_Unit_Thai" localSheetId="15">'[5]Energy Content_Library'!$E$8:$E$70</definedName>
    <definedName name="FuelContent_Unit_Thai" localSheetId="30">'[5]Energy Content_Library'!$E$8:$E$70</definedName>
    <definedName name="FuelContent_Unit_Thai" localSheetId="62">'[5]Energy Content_Library'!$E$8:$E$70</definedName>
    <definedName name="FuelContent_Unit_Thai" localSheetId="9">'[5]Energy Content_Library'!$E$8:$E$70</definedName>
    <definedName name="FuelContent_Unit_Thai" localSheetId="12">'[5]Energy Content_Library'!$E$8:$E$70</definedName>
    <definedName name="FuelContent_Unit_Thai" localSheetId="42">'[5]Energy Content_Library'!$E$8:$E$70</definedName>
    <definedName name="FuelContent_Unit_Thai" localSheetId="51">'[5]Energy Content_Library'!$E$8:$E$70</definedName>
    <definedName name="FuelContent_Unit_Thai" localSheetId="54">'[5]Energy Content_Library'!$E$8:$E$70</definedName>
    <definedName name="FuelContent_Unit_Thai">'[5]Energy Content_Library'!$E$8:$E$70</definedName>
    <definedName name="FuelType_NameList_Thai" localSheetId="27">'[16]Fuel Type'!$C$4:$C$59</definedName>
    <definedName name="FuelType_NameList_Thai" localSheetId="15">'[15]Fuel Type'!$C$4:$C$59</definedName>
    <definedName name="FuelType_NameList_Thai" localSheetId="30">'[15]Fuel Type'!$C$4:$C$59</definedName>
    <definedName name="FuelType_NameList_Thai" localSheetId="62">'[15]Fuel Type'!$C$4:$C$59</definedName>
    <definedName name="FuelType_NameList_Thai" localSheetId="9">'[15]Fuel Type'!$C$4:$C$59</definedName>
    <definedName name="FuelType_NameList_Thai" localSheetId="12">'[15]Fuel Type'!$C$4:$C$59</definedName>
    <definedName name="FuelType_NameList_Thai" localSheetId="42">'[15]Fuel Type'!$C$4:$C$59</definedName>
    <definedName name="FuelType_NameList_Thai" localSheetId="51">'[15]Fuel Type'!$C$4:$C$59</definedName>
    <definedName name="FuelType_NameList_Thai" localSheetId="54">'[15]Fuel Type'!$C$4:$C$59</definedName>
    <definedName name="FuelType_NameList_Thai">'[15]Fuel Type'!$C$4:$C$59</definedName>
    <definedName name="_xlnm.Print_Area" localSheetId="8">' วิธีการเผยแพร่ 1 '!$A$1:$K$31</definedName>
    <definedName name="_xlnm.Print_Area" localSheetId="14">' วิธีการเผยแพร่ 3 '!$A$1:$K$31</definedName>
    <definedName name="_xlnm.Print_Area" localSheetId="22">'SEC  (โรงพยาบาล)'!$A$1:$R$24</definedName>
    <definedName name="_xlnm.Print_Area" localSheetId="23">'SEC  (โรงพยาบาล) (2)'!$A$1:$Q$17</definedName>
    <definedName name="_xlnm.Print_Area" localSheetId="21">'SEC (ทุกกรณี) (2)'!$A$1:$P$21</definedName>
    <definedName name="_xlnm.Print_Area" localSheetId="24">'SEC (โรงแรม)'!$A$1:$R$26</definedName>
    <definedName name="_xlnm.Print_Area" localSheetId="25">'SEC (โรงแรม) (2)'!$A$1:$R$16</definedName>
    <definedName name="_xlnm.Print_Area" localSheetId="17">การใช้พลังงานความร้อน!$A$1:$L$40</definedName>
    <definedName name="_xlnm.Print_Area" localSheetId="27">ข้อมูลไฟฟ้าเครื่องจักร!$A$1:$O$30</definedName>
    <definedName name="_xlnm.Print_Area" localSheetId="4">'ขั้นตอน1 '!$A$1:$J$30</definedName>
    <definedName name="_xlnm.Print_Area" localSheetId="10">ขั้นตอน2!$A$1:$G$18</definedName>
    <definedName name="_xlnm.Print_Area" localSheetId="13">'ขั้นตอน3 '!$A$1:$K$64</definedName>
    <definedName name="_xlnm.Print_Area" localSheetId="16">'ขั้นตอน4 '!$A$1:$M$128</definedName>
    <definedName name="_xlnm.Print_Area" localSheetId="52">'ขั้นตอน7 '!$A$1:$J$26</definedName>
    <definedName name="_xlnm.Print_Area" localSheetId="58">'ขั้นตอน8 '!$A$1:$M$31</definedName>
    <definedName name="_xlnm.Print_Area" localSheetId="44">'ขั้นตอนที่ 6 '!$A$1:$F$44</definedName>
    <definedName name="_xlnm.Print_Area" localSheetId="1">คำรับรอง!$A$1:$H$31</definedName>
    <definedName name="_xlnm.Print_Area" localSheetId="7">'คำสั่งแต่งตั้ง '!$A$1:$J$31</definedName>
    <definedName name="_xlnm.Print_Area" localSheetId="5">'โคงสร้างคณะทำงาน 1'!$A$1:$J$30</definedName>
    <definedName name="_xlnm.Print_Area" localSheetId="6">'โครงสร้างคณะทำงาน 2'!$A$1:$J$30</definedName>
    <definedName name="_xlnm.Print_Area" localSheetId="0">ปก!$A$1:$I$28</definedName>
    <definedName name="_xlnm.Print_Area" localSheetId="72">'ผ (ค)'!$A$1:$Q$52</definedName>
    <definedName name="_xlnm.Print_Area" localSheetId="74">'ผ (ง2)'!$A$1:$J$46</definedName>
    <definedName name="_xlnm.Print_Area" localSheetId="78">'ผ (ฉ)'!$A$1:$N$25</definedName>
    <definedName name="_xlnm.Print_Area" localSheetId="70">'ผ(ข.2)'!$A$1:$J$54</definedName>
    <definedName name="_xlnm.Print_Area" localSheetId="69">'ผ(ข1)'!$A$1:$K$20</definedName>
    <definedName name="_xlnm.Print_Area" localSheetId="45">'ผมมาตรการปี 60'!$B$1:$F$12</definedName>
    <definedName name="_xlnm.Print_Area" localSheetId="48">'ผลการตรวจสอบ-วิเคราะห์ความร้อน'!$A$1:$M$20</definedName>
    <definedName name="_xlnm.Print_Area" localSheetId="47">'ผลการตรวจสอบ-วิเคราะห์ไฟฟ้า 1'!$A$1:$K$59</definedName>
    <definedName name="_xlnm.Print_Area" localSheetId="55">'ผลตรวจประเมิน-1'!$A$1:$G$23</definedName>
    <definedName name="_xlnm.Print_Area" localSheetId="41">'แผนการฝึกอบรม '!$A$1:$Q$20</definedName>
    <definedName name="_xlnm.Print_Area" localSheetId="34">แผนความร้อน!$A$1:$G$16</definedName>
    <definedName name="_xlnm.Print_Area" localSheetId="33">แผนไฟฟ้า!$A$1:$G$12</definedName>
    <definedName name="_xlnm.Print_Area" localSheetId="63">ภาคผนวก!$A$1:$G$39</definedName>
    <definedName name="_xlnm.Print_Area" localSheetId="36">มาตรการไฟฟ้า2!$A$1:$N$37</definedName>
    <definedName name="_xlnm.Print_Area" localSheetId="32">มาตรการและเป้าหมาย!$A$1:$N$24</definedName>
    <definedName name="_xlnm.Print_Area" localSheetId="11">'วิธีการเผยแพร่ 2 '!$A$1:$K$31</definedName>
    <definedName name="_xlnm.Print_Area" localSheetId="29">'วิธีการเผยแพร่ 4'!$A$1:$K$31</definedName>
    <definedName name="_xlnm.Print_Area" localSheetId="43">'วิธีการเผยแพร่ 5'!$A$1:$K$34</definedName>
    <definedName name="_xlnm.Print_Area" localSheetId="53">'วิธีการเผยแพร่ 7 '!$A$1:$J$39</definedName>
    <definedName name="_xlnm.Print_Area" localSheetId="61">'วิธีการเผยแพร่ 8 '!$A$1:$I$28</definedName>
    <definedName name="_xlnm.Print_Area" localSheetId="81">'สเปกเครื่องลิฟต์ อาคาร ABC'!$A$1:$G$43</definedName>
    <definedName name="_xlnm.Print_Area" localSheetId="60">'สรุปผลการทบทวน '!$A$1:$F$14</definedName>
    <definedName name="_xlnm.Print_Area" localSheetId="19">'สัดส่วนการใช้ไฟฟ้า  (2)'!$A$1:$D$30</definedName>
    <definedName name="_xlnm.Print_Area" localSheetId="2">สารบัญ!$A$1:$J$27</definedName>
    <definedName name="_xlnm.Print_Area" localSheetId="59">'เอกสารบันทึกวาระการประชุม '!$A$1:$I$88</definedName>
    <definedName name="_xlnm.Print_Area" localSheetId="15">'เอกสารเผยแพร่ (3)'!$A$1:$I$29</definedName>
    <definedName name="_xlnm.Print_Area" localSheetId="30">'เอกสารเผยแพร่ (4)'!$A$1:$I$29</definedName>
    <definedName name="_xlnm.Print_Area" localSheetId="62">'เอกสารเผยแพร่ (8)'!$A$1:$I$29</definedName>
    <definedName name="_xlnm.Print_Area" localSheetId="9">'เอกสารเผยแพร่ 1'!$A$1:$I$29</definedName>
    <definedName name="_xlnm.Print_Area" localSheetId="12">'เอกสารเผยแพร่ 2'!$A$1:$I$29</definedName>
    <definedName name="_xlnm.Print_Area" localSheetId="42">'เอกสารเผยแพร่ 5'!$A$1:$I$29</definedName>
    <definedName name="_xlnm.Print_Area" localSheetId="51">'เอกสารเผยแพร่ 6'!$A$1:$I$29</definedName>
    <definedName name="_xlnm.Print_Area" localSheetId="54">'เอกสารเผยแพร่ 7'!$A$1:$I$29</definedName>
    <definedName name="qac">[17]EE!$A$2</definedName>
    <definedName name="Ref_Transformer_Type" localSheetId="27">[6]Ref_DataBank!$V$5:$V$9</definedName>
    <definedName name="Ref_Transformer_Type" localSheetId="15">[5]Ref_DataBank!$V$5:$V$9</definedName>
    <definedName name="Ref_Transformer_Type" localSheetId="30">[5]Ref_DataBank!$V$5:$V$9</definedName>
    <definedName name="Ref_Transformer_Type" localSheetId="62">[5]Ref_DataBank!$V$5:$V$9</definedName>
    <definedName name="Ref_Transformer_Type" localSheetId="9">[5]Ref_DataBank!$V$5:$V$9</definedName>
    <definedName name="Ref_Transformer_Type" localSheetId="12">[5]Ref_DataBank!$V$5:$V$9</definedName>
    <definedName name="Ref_Transformer_Type" localSheetId="42">[5]Ref_DataBank!$V$5:$V$9</definedName>
    <definedName name="Ref_Transformer_Type" localSheetId="51">[5]Ref_DataBank!$V$5:$V$9</definedName>
    <definedName name="Ref_Transformer_Type" localSheetId="54">[5]Ref_DataBank!$V$5:$V$9</definedName>
    <definedName name="Ref_Transformer_Type">[5]Ref_DataBank!$V$5:$V$9</definedName>
    <definedName name="Ref2_EnergySource_List" localSheetId="27">[19]Ref2!$K$4:$K$60</definedName>
    <definedName name="Ref2_EnergySource_List" localSheetId="15">[18]Ref2!$K$4:$K$60</definedName>
    <definedName name="Ref2_EnergySource_List" localSheetId="30">[18]Ref2!$K$4:$K$60</definedName>
    <definedName name="Ref2_EnergySource_List" localSheetId="62">[18]Ref2!$K$4:$K$60</definedName>
    <definedName name="Ref2_EnergySource_List" localSheetId="9">[18]Ref2!$K$4:$K$60</definedName>
    <definedName name="Ref2_EnergySource_List" localSheetId="12">[18]Ref2!$K$4:$K$60</definedName>
    <definedName name="Ref2_EnergySource_List" localSheetId="42">[18]Ref2!$K$4:$K$60</definedName>
    <definedName name="Ref2_EnergySource_List" localSheetId="51">[18]Ref2!$K$4:$K$60</definedName>
    <definedName name="Ref2_EnergySource_List" localSheetId="54">[18]Ref2!$K$4:$K$60</definedName>
    <definedName name="Ref2_EnergySource_List">[18]Ref2!$K$4:$K$60</definedName>
    <definedName name="Ref2_EnergySource_MJ" localSheetId="27">[19]Ref2!$M$4:$M$60</definedName>
    <definedName name="Ref2_EnergySource_MJ" localSheetId="15">[18]Ref2!$M$4:$M$60</definedName>
    <definedName name="Ref2_EnergySource_MJ" localSheetId="30">[18]Ref2!$M$4:$M$60</definedName>
    <definedName name="Ref2_EnergySource_MJ" localSheetId="62">[18]Ref2!$M$4:$M$60</definedName>
    <definedName name="Ref2_EnergySource_MJ" localSheetId="9">[18]Ref2!$M$4:$M$60</definedName>
    <definedName name="Ref2_EnergySource_MJ" localSheetId="12">[18]Ref2!$M$4:$M$60</definedName>
    <definedName name="Ref2_EnergySource_MJ" localSheetId="42">[18]Ref2!$M$4:$M$60</definedName>
    <definedName name="Ref2_EnergySource_MJ" localSheetId="51">[18]Ref2!$M$4:$M$60</definedName>
    <definedName name="Ref2_EnergySource_MJ" localSheetId="54">[18]Ref2!$M$4:$M$60</definedName>
    <definedName name="Ref2_EnergySource_MJ">[18]Ref2!$M$4:$M$60</definedName>
    <definedName name="Ref2_EnergySource_Unit_Thai" localSheetId="27">[19]Ref2!$L$4:$L$60</definedName>
    <definedName name="Ref2_EnergySource_Unit_Thai" localSheetId="15">[18]Ref2!$L$4:$L$60</definedName>
    <definedName name="Ref2_EnergySource_Unit_Thai" localSheetId="30">[18]Ref2!$L$4:$L$60</definedName>
    <definedName name="Ref2_EnergySource_Unit_Thai" localSheetId="62">[18]Ref2!$L$4:$L$60</definedName>
    <definedName name="Ref2_EnergySource_Unit_Thai" localSheetId="9">[18]Ref2!$L$4:$L$60</definedName>
    <definedName name="Ref2_EnergySource_Unit_Thai" localSheetId="12">[18]Ref2!$L$4:$L$60</definedName>
    <definedName name="Ref2_EnergySource_Unit_Thai" localSheetId="42">[18]Ref2!$L$4:$L$60</definedName>
    <definedName name="Ref2_EnergySource_Unit_Thai" localSheetId="51">[18]Ref2!$L$4:$L$60</definedName>
    <definedName name="Ref2_EnergySource_Unit_Thai" localSheetId="54">[18]Ref2!$L$4:$L$60</definedName>
    <definedName name="Ref2_EnergySource_Unit_Thai">[18]Ref2!$L$4:$L$60</definedName>
    <definedName name="Type_of_Activity" localSheetId="3">#REF!</definedName>
    <definedName name="Type_of_Activity" localSheetId="27">#REF!</definedName>
    <definedName name="Type_of_Activity" localSheetId="52">#REF!</definedName>
    <definedName name="Type_of_Activity" localSheetId="58">#REF!</definedName>
    <definedName name="Type_of_Activity" localSheetId="29">#REF!</definedName>
    <definedName name="Type_of_Activity" localSheetId="50">#REF!</definedName>
    <definedName name="Type_of_Activity" localSheetId="53">#REF!</definedName>
    <definedName name="Type_of_Activity" localSheetId="61">#REF!</definedName>
    <definedName name="Type_of_Activity" localSheetId="60">#REF!</definedName>
    <definedName name="Type_of_Activity" localSheetId="59">#REF!</definedName>
    <definedName name="Type_of_Activity" localSheetId="15">#REF!</definedName>
    <definedName name="Type_of_Activity" localSheetId="30">#REF!</definedName>
    <definedName name="Type_of_Activity" localSheetId="62">#REF!</definedName>
    <definedName name="Type_of_Activity" localSheetId="9">#REF!</definedName>
    <definedName name="Type_of_Activity" localSheetId="12">#REF!</definedName>
    <definedName name="Type_of_Activity" localSheetId="42">#REF!</definedName>
    <definedName name="Type_of_Activity" localSheetId="51">#REF!</definedName>
    <definedName name="Type_of_Activity" localSheetId="54">#REF!</definedName>
    <definedName name="Type_of_Activity">#REF!</definedName>
    <definedName name="wrn.sheet2." localSheetId="8" hidden="1">{#N/A,#N/A,FALSE,"Sheet2"}</definedName>
    <definedName name="wrn.sheet2." localSheetId="14" hidden="1">{#N/A,#N/A,FALSE,"Sheet2"}</definedName>
    <definedName name="wrn.sheet2." localSheetId="3" hidden="1">{#N/A,#N/A,FALSE,"Sheet2"}</definedName>
    <definedName name="wrn.sheet2." localSheetId="27" hidden="1">{#N/A,#N/A,FALSE,"Sheet2"}</definedName>
    <definedName name="wrn.sheet2." localSheetId="4" hidden="1">{#N/A,#N/A,FALSE,"Sheet2"}</definedName>
    <definedName name="wrn.sheet2." localSheetId="13" hidden="1">{#N/A,#N/A,FALSE,"Sheet2"}</definedName>
    <definedName name="wrn.sheet2." localSheetId="52" hidden="1">{#N/A,#N/A,FALSE,"Sheet2"}</definedName>
    <definedName name="wrn.sheet2." localSheetId="58" hidden="1">{#N/A,#N/A,FALSE,"Sheet2"}</definedName>
    <definedName name="wrn.sheet2." localSheetId="44" hidden="1">{#N/A,#N/A,FALSE,"Sheet2"}</definedName>
    <definedName name="wrn.sheet2." localSheetId="7" hidden="1">{#N/A,#N/A,FALSE,"Sheet2"}</definedName>
    <definedName name="wrn.sheet2." localSheetId="5" hidden="1">{#N/A,#N/A,FALSE,"Sheet2"}</definedName>
    <definedName name="wrn.sheet2." localSheetId="6" hidden="1">{#N/A,#N/A,FALSE,"Sheet2"}</definedName>
    <definedName name="wrn.sheet2." localSheetId="45" hidden="1">{#N/A,#N/A,FALSE,"Sheet2"}</definedName>
    <definedName name="wrn.sheet2." localSheetId="47" hidden="1">{#N/A,#N/A,FALSE,"Sheet2"}</definedName>
    <definedName name="wrn.sheet2." localSheetId="49" hidden="1">{#N/A,#N/A,FALSE,"Sheet2"}</definedName>
    <definedName name="wrn.sheet2." localSheetId="41" hidden="1">{#N/A,#N/A,FALSE,"Sheet2"}</definedName>
    <definedName name="wrn.sheet2." localSheetId="33" hidden="1">{#N/A,#N/A,FALSE,"Sheet2"}</definedName>
    <definedName name="wrn.sheet2." localSheetId="36" hidden="1">{#N/A,#N/A,FALSE,"Sheet2"}</definedName>
    <definedName name="wrn.sheet2." localSheetId="11" hidden="1">{#N/A,#N/A,FALSE,"Sheet2"}</definedName>
    <definedName name="wrn.sheet2." localSheetId="29" hidden="1">{#N/A,#N/A,FALSE,"Sheet2"}</definedName>
    <definedName name="wrn.sheet2." localSheetId="43" hidden="1">{#N/A,#N/A,FALSE,"Sheet2"}</definedName>
    <definedName name="wrn.sheet2." localSheetId="50" hidden="1">{#N/A,#N/A,FALSE,"Sheet2"}</definedName>
    <definedName name="wrn.sheet2." localSheetId="53" hidden="1">{#N/A,#N/A,FALSE,"Sheet2"}</definedName>
    <definedName name="wrn.sheet2." localSheetId="61" hidden="1">{#N/A,#N/A,FALSE,"Sheet2"}</definedName>
    <definedName name="wrn.sheet2." localSheetId="60" hidden="1">{#N/A,#N/A,FALSE,"Sheet2"}</definedName>
    <definedName name="wrn.sheet2." localSheetId="59" hidden="1">{#N/A,#N/A,FALSE,"Sheet2"}</definedName>
    <definedName name="wrn.sheet2." localSheetId="15" hidden="1">{#N/A,#N/A,FALSE,"Sheet2"}</definedName>
    <definedName name="wrn.sheet2." localSheetId="30" hidden="1">{#N/A,#N/A,FALSE,"Sheet2"}</definedName>
    <definedName name="wrn.sheet2." localSheetId="62" hidden="1">{#N/A,#N/A,FALSE,"Sheet2"}</definedName>
    <definedName name="wrn.sheet2." localSheetId="9" hidden="1">{#N/A,#N/A,FALSE,"Sheet2"}</definedName>
    <definedName name="wrn.sheet2." localSheetId="12" hidden="1">{#N/A,#N/A,FALSE,"Sheet2"}</definedName>
    <definedName name="wrn.sheet2." localSheetId="42" hidden="1">{#N/A,#N/A,FALSE,"Sheet2"}</definedName>
    <definedName name="wrn.sheet2." localSheetId="51" hidden="1">{#N/A,#N/A,FALSE,"Sheet2"}</definedName>
    <definedName name="wrn.sheet2." localSheetId="54" hidden="1">{#N/A,#N/A,FALSE,"Sheet2"}</definedName>
    <definedName name="wrn.sheet2." hidden="1">{#N/A,#N/A,FALSE,"Sheet2"}</definedName>
    <definedName name="กลุ่มเป้าหมายการอบรม" localSheetId="27">[6]DataBank!$Z$5:$Z$53</definedName>
    <definedName name="กลุ่มเป้าหมายการอบรม" localSheetId="15">[5]DataBank!$Z$5:$Z$53</definedName>
    <definedName name="กลุ่มเป้าหมายการอบรม" localSheetId="30">[5]DataBank!$Z$5:$Z$53</definedName>
    <definedName name="กลุ่มเป้าหมายการอบรม" localSheetId="62">[5]DataBank!$Z$5:$Z$53</definedName>
    <definedName name="กลุ่มเป้าหมายการอบรม" localSheetId="9">[5]DataBank!$Z$5:$Z$53</definedName>
    <definedName name="กลุ่มเป้าหมายการอบรม" localSheetId="12">[5]DataBank!$Z$5:$Z$53</definedName>
    <definedName name="กลุ่มเป้าหมายการอบรม" localSheetId="42">[5]DataBank!$Z$5:$Z$53</definedName>
    <definedName name="กลุ่มเป้าหมายการอบรม" localSheetId="51">[5]DataBank!$Z$5:$Z$53</definedName>
    <definedName name="กลุ่มเป้าหมายการอบรม" localSheetId="54">[5]DataBank!$Z$5:$Z$53</definedName>
    <definedName name="กลุ่มเป้าหมายการอบรม">[5]DataBank!$Z$5:$Z$53</definedName>
    <definedName name="เกณฑ์การประเมินศักยภาพ_นัยสำคัญ" localSheetId="3">#REF!</definedName>
    <definedName name="เกณฑ์การประเมินศักยภาพ_นัยสำคัญ" localSheetId="27">#REF!</definedName>
    <definedName name="เกณฑ์การประเมินศักยภาพ_นัยสำคัญ" localSheetId="52">#REF!</definedName>
    <definedName name="เกณฑ์การประเมินศักยภาพ_นัยสำคัญ" localSheetId="58">#REF!</definedName>
    <definedName name="เกณฑ์การประเมินศักยภาพ_นัยสำคัญ" localSheetId="29">#REF!</definedName>
    <definedName name="เกณฑ์การประเมินศักยภาพ_นัยสำคัญ" localSheetId="50">#REF!</definedName>
    <definedName name="เกณฑ์การประเมินศักยภาพ_นัยสำคัญ" localSheetId="53">#REF!</definedName>
    <definedName name="เกณฑ์การประเมินศักยภาพ_นัยสำคัญ" localSheetId="61">#REF!</definedName>
    <definedName name="เกณฑ์การประเมินศักยภาพ_นัยสำคัญ" localSheetId="60">#REF!</definedName>
    <definedName name="เกณฑ์การประเมินศักยภาพ_นัยสำคัญ" localSheetId="59">#REF!</definedName>
    <definedName name="เกณฑ์การประเมินศักยภาพ_นัยสำคัญ" localSheetId="15">#REF!</definedName>
    <definedName name="เกณฑ์การประเมินศักยภาพ_นัยสำคัญ" localSheetId="30">#REF!</definedName>
    <definedName name="เกณฑ์การประเมินศักยภาพ_นัยสำคัญ" localSheetId="62">#REF!</definedName>
    <definedName name="เกณฑ์การประเมินศักยภาพ_นัยสำคัญ" localSheetId="9">#REF!</definedName>
    <definedName name="เกณฑ์การประเมินศักยภาพ_นัยสำคัญ" localSheetId="12">#REF!</definedName>
    <definedName name="เกณฑ์การประเมินศักยภาพ_นัยสำคัญ" localSheetId="42">#REF!</definedName>
    <definedName name="เกณฑ์การประเมินศักยภาพ_นัยสำคัญ" localSheetId="51">#REF!</definedName>
    <definedName name="เกณฑ์การประเมินศักยภาพ_นัยสำคัญ" localSheetId="54">#REF!</definedName>
    <definedName name="เกณฑ์การประเมินศักยภาพ_นัยสำคัญ">#REF!</definedName>
    <definedName name="ค่าไฟฟ้า_รหัสผู้ใช้ไฟฟ้า" localSheetId="27">[6]Ref_DataBank!$G$5:$G$55</definedName>
    <definedName name="ค่าไฟฟ้า_รหัสผู้ใช้ไฟฟ้า" localSheetId="15">[5]Ref_DataBank!$G$5:$G$55</definedName>
    <definedName name="ค่าไฟฟ้า_รหัสผู้ใช้ไฟฟ้า" localSheetId="30">[5]Ref_DataBank!$G$5:$G$55</definedName>
    <definedName name="ค่าไฟฟ้า_รหัสผู้ใช้ไฟฟ้า" localSheetId="62">[5]Ref_DataBank!$G$5:$G$55</definedName>
    <definedName name="ค่าไฟฟ้า_รหัสผู้ใช้ไฟฟ้า" localSheetId="9">[5]Ref_DataBank!$G$5:$G$55</definedName>
    <definedName name="ค่าไฟฟ้า_รหัสผู้ใช้ไฟฟ้า" localSheetId="12">[5]Ref_DataBank!$G$5:$G$55</definedName>
    <definedName name="ค่าไฟฟ้า_รหัสผู้ใช้ไฟฟ้า" localSheetId="42">[5]Ref_DataBank!$G$5:$G$55</definedName>
    <definedName name="ค่าไฟฟ้า_รหัสผู้ใช้ไฟฟ้า" localSheetId="51">[5]Ref_DataBank!$G$5:$G$55</definedName>
    <definedName name="ค่าไฟฟ้า_รหัสผู้ใช้ไฟฟ้า" localSheetId="54">[5]Ref_DataBank!$G$5:$G$55</definedName>
    <definedName name="ค่าไฟฟ้า_รหัสผู้ใช้ไฟฟ้า">[5]Ref_DataBank!$G$5:$G$55</definedName>
    <definedName name="ดฟแ2">[17]EE!$A$2</definedName>
    <definedName name="ตารางนัยสำคัญ" localSheetId="3">#REF!</definedName>
    <definedName name="ตารางนัยสำคัญ" localSheetId="27">#REF!</definedName>
    <definedName name="ตารางนัยสำคัญ" localSheetId="52">#REF!</definedName>
    <definedName name="ตารางนัยสำคัญ" localSheetId="58">#REF!</definedName>
    <definedName name="ตารางนัยสำคัญ" localSheetId="29">#REF!</definedName>
    <definedName name="ตารางนัยสำคัญ" localSheetId="50">#REF!</definedName>
    <definedName name="ตารางนัยสำคัญ" localSheetId="53">#REF!</definedName>
    <definedName name="ตารางนัยสำคัญ" localSheetId="61">#REF!</definedName>
    <definedName name="ตารางนัยสำคัญ" localSheetId="60">#REF!</definedName>
    <definedName name="ตารางนัยสำคัญ" localSheetId="59">#REF!</definedName>
    <definedName name="ตารางนัยสำคัญ" localSheetId="15">#REF!</definedName>
    <definedName name="ตารางนัยสำคัญ" localSheetId="30">#REF!</definedName>
    <definedName name="ตารางนัยสำคัญ" localSheetId="62">#REF!</definedName>
    <definedName name="ตารางนัยสำคัญ" localSheetId="9">#REF!</definedName>
    <definedName name="ตารางนัยสำคัญ" localSheetId="12">#REF!</definedName>
    <definedName name="ตารางนัยสำคัญ" localSheetId="42">#REF!</definedName>
    <definedName name="ตารางนัยสำคัญ" localSheetId="51">#REF!</definedName>
    <definedName name="ตารางนัยสำคัญ" localSheetId="54">#REF!</definedName>
    <definedName name="ตารางนัยสำคัญ">#REF!</definedName>
    <definedName name="ประเภทผู้ใช้ไฟฟ้า_ประเภท" localSheetId="27">[6]Ref_DataBank!$D$5:$D$17</definedName>
    <definedName name="ประเภทผู้ใช้ไฟฟ้า_ประเภท" localSheetId="15">[5]Ref_DataBank!$D$5:$D$17</definedName>
    <definedName name="ประเภทผู้ใช้ไฟฟ้า_ประเภท" localSheetId="30">[5]Ref_DataBank!$D$5:$D$17</definedName>
    <definedName name="ประเภทผู้ใช้ไฟฟ้า_ประเภท" localSheetId="62">[5]Ref_DataBank!$D$5:$D$17</definedName>
    <definedName name="ประเภทผู้ใช้ไฟฟ้า_ประเภท" localSheetId="9">[5]Ref_DataBank!$D$5:$D$17</definedName>
    <definedName name="ประเภทผู้ใช้ไฟฟ้า_ประเภท" localSheetId="12">[5]Ref_DataBank!$D$5:$D$17</definedName>
    <definedName name="ประเภทผู้ใช้ไฟฟ้า_ประเภท" localSheetId="42">[5]Ref_DataBank!$D$5:$D$17</definedName>
    <definedName name="ประเภทผู้ใช้ไฟฟ้า_ประเภท" localSheetId="51">[5]Ref_DataBank!$D$5:$D$17</definedName>
    <definedName name="ประเภทผู้ใช้ไฟฟ้า_ประเภท" localSheetId="54">[5]Ref_DataBank!$D$5:$D$17</definedName>
    <definedName name="ประเภทผู้ใช้ไฟฟ้า_ประเภท">[5]Ref_DataBank!$D$5:$D$17</definedName>
    <definedName name="ประเภทอาคารควบคุม" localSheetId="27">[6]Ref_DataBank!$D$21:$D$36</definedName>
    <definedName name="ประเภทอาคารควบคุม" localSheetId="15">[5]Ref_DataBank!$D$21:$D$36</definedName>
    <definedName name="ประเภทอาคารควบคุม" localSheetId="30">[5]Ref_DataBank!$D$21:$D$36</definedName>
    <definedName name="ประเภทอาคารควบคุม" localSheetId="62">[5]Ref_DataBank!$D$21:$D$36</definedName>
    <definedName name="ประเภทอาคารควบคุม" localSheetId="9">[5]Ref_DataBank!$D$21:$D$36</definedName>
    <definedName name="ประเภทอาคารควบคุม" localSheetId="12">[5]Ref_DataBank!$D$21:$D$36</definedName>
    <definedName name="ประเภทอาคารควบคุม" localSheetId="42">[5]Ref_DataBank!$D$21:$D$36</definedName>
    <definedName name="ประเภทอาคารควบคุม" localSheetId="51">[5]Ref_DataBank!$D$21:$D$36</definedName>
    <definedName name="ประเภทอาคารควบคุม" localSheetId="54">[5]Ref_DataBank!$D$21:$D$36</definedName>
    <definedName name="ประเภทอาคารควบคุม">[5]Ref_DataBank!$D$21:$D$36</definedName>
    <definedName name="ผู้รับผิดชอบพลังงาน_ประเภทที่" localSheetId="27">[6]Ref_DataBank!$X$5:$X$9</definedName>
    <definedName name="ผู้รับผิดชอบพลังงาน_ประเภทที่" localSheetId="15">[5]Ref_DataBank!$X$5:$X$9</definedName>
    <definedName name="ผู้รับผิดชอบพลังงาน_ประเภทที่" localSheetId="30">[5]Ref_DataBank!$X$5:$X$9</definedName>
    <definedName name="ผู้รับผิดชอบพลังงาน_ประเภทที่" localSheetId="62">[5]Ref_DataBank!$X$5:$X$9</definedName>
    <definedName name="ผู้รับผิดชอบพลังงาน_ประเภทที่" localSheetId="9">[5]Ref_DataBank!$X$5:$X$9</definedName>
    <definedName name="ผู้รับผิดชอบพลังงาน_ประเภทที่" localSheetId="12">[5]Ref_DataBank!$X$5:$X$9</definedName>
    <definedName name="ผู้รับผิดชอบพลังงาน_ประเภทที่" localSheetId="42">[5]Ref_DataBank!$X$5:$X$9</definedName>
    <definedName name="ผู้รับผิดชอบพลังงาน_ประเภทที่" localSheetId="51">[5]Ref_DataBank!$X$5:$X$9</definedName>
    <definedName name="ผู้รับผิดชอบพลังงาน_ประเภทที่" localSheetId="54">[5]Ref_DataBank!$X$5:$X$9</definedName>
    <definedName name="ผู้รับผิดชอบพลังงาน_ประเภทที่">[5]Ref_DataBank!$X$5:$X$9</definedName>
    <definedName name="แฟด">[17]EE!$A$2</definedName>
    <definedName name="ระบบการใช้เขื้อเพิงของหน่วยงาน" localSheetId="27">[6]Ref_DataBank!$AB$5:$AB$51</definedName>
    <definedName name="ระบบการใช้เขื้อเพิงของหน่วยงาน" localSheetId="15">[5]Ref_DataBank!$AB$5:$AB$51</definedName>
    <definedName name="ระบบการใช้เขื้อเพิงของหน่วยงาน" localSheetId="30">[5]Ref_DataBank!$AB$5:$AB$51</definedName>
    <definedName name="ระบบการใช้เขื้อเพิงของหน่วยงาน" localSheetId="62">[5]Ref_DataBank!$AB$5:$AB$51</definedName>
    <definedName name="ระบบการใช้เขื้อเพิงของหน่วยงาน" localSheetId="9">[5]Ref_DataBank!$AB$5:$AB$51</definedName>
    <definedName name="ระบบการใช้เขื้อเพิงของหน่วยงาน" localSheetId="12">[5]Ref_DataBank!$AB$5:$AB$51</definedName>
    <definedName name="ระบบการใช้เขื้อเพิงของหน่วยงาน" localSheetId="42">[5]Ref_DataBank!$AB$5:$AB$51</definedName>
    <definedName name="ระบบการใช้เขื้อเพิงของหน่วยงาน" localSheetId="51">[5]Ref_DataBank!$AB$5:$AB$51</definedName>
    <definedName name="ระบบการใช้เขื้อเพิงของหน่วยงาน" localSheetId="54">[5]Ref_DataBank!$AB$5:$AB$51</definedName>
    <definedName name="ระบบการใช้เขื้อเพิงของหน่วยงาน">[5]Ref_DataBank!$AB$5:$AB$51</definedName>
    <definedName name="ระบบการใช้ไฟฟ้าของหน่วยงาน" localSheetId="27">[6]Ref_DataBank!$Z$5:$Z$51</definedName>
    <definedName name="ระบบการใช้ไฟฟ้าของหน่วยงาน" localSheetId="15">[5]Ref_DataBank!$Z$5:$Z$51</definedName>
    <definedName name="ระบบการใช้ไฟฟ้าของหน่วยงาน" localSheetId="30">[5]Ref_DataBank!$Z$5:$Z$51</definedName>
    <definedName name="ระบบการใช้ไฟฟ้าของหน่วยงาน" localSheetId="62">[5]Ref_DataBank!$Z$5:$Z$51</definedName>
    <definedName name="ระบบการใช้ไฟฟ้าของหน่วยงาน" localSheetId="9">[5]Ref_DataBank!$Z$5:$Z$51</definedName>
    <definedName name="ระบบการใช้ไฟฟ้าของหน่วยงาน" localSheetId="12">[5]Ref_DataBank!$Z$5:$Z$51</definedName>
    <definedName name="ระบบการใช้ไฟฟ้าของหน่วยงาน" localSheetId="42">[5]Ref_DataBank!$Z$5:$Z$51</definedName>
    <definedName name="ระบบการใช้ไฟฟ้าของหน่วยงาน" localSheetId="51">[5]Ref_DataBank!$Z$5:$Z$51</definedName>
    <definedName name="ระบบการใช้ไฟฟ้าของหน่วยงาน" localSheetId="54">[5]Ref_DataBank!$Z$5:$Z$51</definedName>
    <definedName name="ระบบการใช้ไฟฟ้าของหน่วยงาน">[5]Ref_DataBank!$Z$5:$Z$51</definedName>
    <definedName name="หลักสูตรการอบรม" localSheetId="27">[6]DataBank!$AB$5:$AB$51</definedName>
    <definedName name="หลักสูตรการอบรม" localSheetId="15">[5]DataBank!$AB$5:$AB$51</definedName>
    <definedName name="หลักสูตรการอบรม" localSheetId="30">[5]DataBank!$AB$5:$AB$51</definedName>
    <definedName name="หลักสูตรการอบรม" localSheetId="62">[5]DataBank!$AB$5:$AB$51</definedName>
    <definedName name="หลักสูตรการอบรม" localSheetId="9">[5]DataBank!$AB$5:$AB$51</definedName>
    <definedName name="หลักสูตรการอบรม" localSheetId="12">[5]DataBank!$AB$5:$AB$51</definedName>
    <definedName name="หลักสูตรการอบรม" localSheetId="42">[5]DataBank!$AB$5:$AB$51</definedName>
    <definedName name="หลักสูตรการอบรม" localSheetId="51">[5]DataBank!$AB$5:$AB$51</definedName>
    <definedName name="หลักสูตรการอบรม" localSheetId="54">[5]DataBank!$AB$5:$AB$51</definedName>
    <definedName name="หลักสูตรการอบรม">[5]DataBank!$AB$5:$AB$51</definedName>
    <definedName name="อัตราการใช้ไฟฟ้า" localSheetId="27">[6]Ref_DataBank!$T$5:$T$9</definedName>
    <definedName name="อัตราการใช้ไฟฟ้า" localSheetId="15">[5]Ref_DataBank!$T$5:$T$9</definedName>
    <definedName name="อัตราการใช้ไฟฟ้า" localSheetId="30">[5]Ref_DataBank!$T$5:$T$9</definedName>
    <definedName name="อัตราการใช้ไฟฟ้า" localSheetId="62">[5]Ref_DataBank!$T$5:$T$9</definedName>
    <definedName name="อัตราการใช้ไฟฟ้า" localSheetId="9">[5]Ref_DataBank!$T$5:$T$9</definedName>
    <definedName name="อัตราการใช้ไฟฟ้า" localSheetId="12">[5]Ref_DataBank!$T$5:$T$9</definedName>
    <definedName name="อัตราการใช้ไฟฟ้า" localSheetId="42">[5]Ref_DataBank!$T$5:$T$9</definedName>
    <definedName name="อัตราการใช้ไฟฟ้า" localSheetId="51">[5]Ref_DataBank!$T$5:$T$9</definedName>
    <definedName name="อัตราการใช้ไฟฟ้า" localSheetId="54">[5]Ref_DataBank!$T$5:$T$9</definedName>
    <definedName name="อัตราการใช้ไฟฟ้า">[5]Ref_DataBank!$T$5:$T$9</definedName>
    <definedName name="เอกสาร" localSheetId="3">#REF!</definedName>
    <definedName name="เอกสาร">#REF!</definedName>
  </definedNames>
  <calcPr calcId="162913"/>
</workbook>
</file>

<file path=xl/calcChain.xml><?xml version="1.0" encoding="utf-8"?>
<calcChain xmlns="http://schemas.openxmlformats.org/spreadsheetml/2006/main">
  <c r="Q4" i="173" l="1"/>
  <c r="Q5" i="173"/>
  <c r="Q6" i="173"/>
  <c r="Q7" i="173"/>
  <c r="Q8" i="173"/>
  <c r="Q9" i="173"/>
  <c r="Q10" i="173"/>
  <c r="Q11" i="173"/>
  <c r="Q12" i="173"/>
  <c r="Q13" i="173"/>
  <c r="Q14" i="173"/>
  <c r="Q15" i="173"/>
  <c r="D16" i="173"/>
  <c r="E16" i="173"/>
  <c r="F16" i="173"/>
  <c r="G16" i="173"/>
  <c r="H16" i="173"/>
  <c r="I16" i="173"/>
  <c r="J16" i="173"/>
  <c r="K16" i="173"/>
  <c r="L16" i="173"/>
  <c r="M16" i="173"/>
  <c r="N16" i="173"/>
  <c r="O16" i="173"/>
  <c r="P16" i="173"/>
  <c r="B26" i="41"/>
  <c r="B13" i="41"/>
  <c r="J8" i="38" l="1"/>
  <c r="F21" i="38"/>
  <c r="F20" i="38"/>
  <c r="L14" i="174" l="1"/>
  <c r="M16" i="174" l="1"/>
  <c r="M15" i="174"/>
  <c r="M14" i="174"/>
  <c r="L18" i="174" s="1"/>
  <c r="L14" i="172"/>
  <c r="K14" i="140"/>
  <c r="E3" i="65" l="1"/>
  <c r="O67" i="173" l="1"/>
  <c r="N67" i="173"/>
  <c r="M67" i="173"/>
  <c r="L67" i="173"/>
  <c r="K67" i="173"/>
  <c r="J67" i="173"/>
  <c r="I67" i="173"/>
  <c r="H67" i="173"/>
  <c r="G67" i="173"/>
  <c r="F67" i="173"/>
  <c r="E67" i="173"/>
  <c r="D67" i="173"/>
  <c r="C67" i="173"/>
  <c r="B67" i="173"/>
  <c r="Q66" i="173"/>
  <c r="Q65" i="173"/>
  <c r="Q64" i="173"/>
  <c r="Q63" i="173"/>
  <c r="Q62" i="173"/>
  <c r="Q61" i="173"/>
  <c r="Q60" i="173"/>
  <c r="Q59" i="173"/>
  <c r="Q58" i="173"/>
  <c r="Q57" i="173"/>
  <c r="Q56" i="173"/>
  <c r="Q55" i="173"/>
  <c r="P50" i="173"/>
  <c r="O50" i="173"/>
  <c r="N50" i="173"/>
  <c r="M50" i="173"/>
  <c r="L50" i="173"/>
  <c r="K50" i="173"/>
  <c r="J50" i="173"/>
  <c r="I50" i="173"/>
  <c r="H50" i="173"/>
  <c r="G50" i="173"/>
  <c r="F50" i="173"/>
  <c r="E50" i="173"/>
  <c r="D50" i="173"/>
  <c r="Q49" i="173"/>
  <c r="Q48" i="173"/>
  <c r="Q47" i="173"/>
  <c r="Q46" i="173"/>
  <c r="Q45" i="173"/>
  <c r="Q44" i="173"/>
  <c r="Q43" i="173"/>
  <c r="Q42" i="173"/>
  <c r="Q41" i="173"/>
  <c r="Q40" i="173"/>
  <c r="Q39" i="173"/>
  <c r="Q38" i="173"/>
  <c r="P34" i="173"/>
  <c r="O34" i="173"/>
  <c r="N34" i="173"/>
  <c r="M34" i="173"/>
  <c r="L34" i="173"/>
  <c r="K34" i="173"/>
  <c r="J34" i="173"/>
  <c r="I34" i="173"/>
  <c r="H34" i="173"/>
  <c r="G34" i="173"/>
  <c r="F34" i="173"/>
  <c r="E34" i="173"/>
  <c r="D34" i="173"/>
  <c r="Q33" i="173"/>
  <c r="Q32" i="173"/>
  <c r="Q31" i="173"/>
  <c r="Q30" i="173"/>
  <c r="Q29" i="173"/>
  <c r="Q28" i="173"/>
  <c r="Q27" i="173"/>
  <c r="Q26" i="173"/>
  <c r="Q25" i="173"/>
  <c r="Q24" i="173"/>
  <c r="Q23" i="173"/>
  <c r="Q22" i="173"/>
  <c r="G22" i="40" l="1"/>
  <c r="F22" i="40"/>
  <c r="D22" i="40"/>
  <c r="AH67" i="173" l="1"/>
  <c r="AG67" i="173"/>
  <c r="AF67" i="173"/>
  <c r="AE67" i="173"/>
  <c r="AD67" i="173"/>
  <c r="AC67" i="173"/>
  <c r="AB67" i="173"/>
  <c r="AA67" i="173"/>
  <c r="Z67" i="173"/>
  <c r="Y67" i="173"/>
  <c r="X67" i="173"/>
  <c r="W67" i="173"/>
  <c r="V67" i="173"/>
  <c r="U67" i="173"/>
  <c r="AJ66" i="173"/>
  <c r="AJ65" i="173"/>
  <c r="AJ64" i="173"/>
  <c r="AJ63" i="173"/>
  <c r="AJ62" i="173"/>
  <c r="AJ61" i="173"/>
  <c r="AJ60" i="173"/>
  <c r="AJ59" i="173"/>
  <c r="AJ58" i="173"/>
  <c r="AJ57" i="173"/>
  <c r="AJ56" i="173"/>
  <c r="AJ55" i="173"/>
  <c r="AG50" i="173"/>
  <c r="AF50" i="173"/>
  <c r="AE50" i="173"/>
  <c r="AD50" i="173"/>
  <c r="AC50" i="173"/>
  <c r="AB50" i="173"/>
  <c r="AA50" i="173"/>
  <c r="Z50" i="173"/>
  <c r="Y50" i="173"/>
  <c r="X50" i="173"/>
  <c r="W50" i="173"/>
  <c r="V50" i="173"/>
  <c r="U50" i="173"/>
  <c r="AH49" i="173"/>
  <c r="AH48" i="173"/>
  <c r="AH47" i="173"/>
  <c r="AH46" i="173"/>
  <c r="AH45" i="173"/>
  <c r="AH44" i="173"/>
  <c r="AH43" i="173"/>
  <c r="AH42" i="173"/>
  <c r="AH41" i="173"/>
  <c r="AH40" i="173"/>
  <c r="AH39" i="173"/>
  <c r="AH38" i="173"/>
  <c r="AG34" i="173"/>
  <c r="AF34" i="173"/>
  <c r="AE34" i="173"/>
  <c r="AD34" i="173"/>
  <c r="AC34" i="173"/>
  <c r="AB34" i="173"/>
  <c r="AA34" i="173"/>
  <c r="Z34" i="173"/>
  <c r="Y34" i="173"/>
  <c r="X34" i="173"/>
  <c r="W34" i="173"/>
  <c r="V34" i="173"/>
  <c r="U34" i="173"/>
  <c r="AH33" i="173"/>
  <c r="AH32" i="173"/>
  <c r="AH31" i="173"/>
  <c r="AH30" i="173"/>
  <c r="AH29" i="173"/>
  <c r="AH28" i="173"/>
  <c r="AH27" i="173"/>
  <c r="AH26" i="173"/>
  <c r="AH25" i="173"/>
  <c r="AH24" i="173"/>
  <c r="AH23" i="173"/>
  <c r="AH22" i="173"/>
  <c r="AG16" i="173"/>
  <c r="AF16" i="173"/>
  <c r="AE16" i="173"/>
  <c r="AD16" i="173"/>
  <c r="AC16" i="173"/>
  <c r="AB16" i="173"/>
  <c r="AA16" i="173"/>
  <c r="Z16" i="173"/>
  <c r="Y16" i="173"/>
  <c r="X16" i="173"/>
  <c r="W16" i="173"/>
  <c r="V16" i="173"/>
  <c r="U16" i="173"/>
  <c r="AH15" i="173"/>
  <c r="AH14" i="173"/>
  <c r="AH13" i="173"/>
  <c r="AH12" i="173"/>
  <c r="AH11" i="173"/>
  <c r="AH10" i="173"/>
  <c r="AH9" i="173"/>
  <c r="AH8" i="173"/>
  <c r="AH7" i="173"/>
  <c r="AH6" i="173"/>
  <c r="AH5" i="173"/>
  <c r="AH4" i="173"/>
  <c r="J46" i="38" l="1"/>
  <c r="M16" i="172" l="1"/>
  <c r="M15" i="172"/>
  <c r="M14" i="172"/>
  <c r="L18" i="172" l="1"/>
  <c r="L14" i="63"/>
  <c r="K22" i="42" l="1"/>
  <c r="B21" i="42" l="1"/>
  <c r="K12" i="146" l="1"/>
  <c r="E36" i="6" l="1"/>
  <c r="E20" i="6"/>
  <c r="E19" i="6"/>
  <c r="E18" i="6"/>
  <c r="E17" i="6"/>
  <c r="E16" i="6"/>
  <c r="E15" i="6"/>
  <c r="E14" i="6"/>
  <c r="E13" i="6"/>
  <c r="E12" i="6"/>
  <c r="E11" i="6"/>
  <c r="E10" i="6"/>
  <c r="E9" i="6"/>
  <c r="I10" i="5"/>
  <c r="I9" i="5"/>
  <c r="D12" i="146" l="1"/>
  <c r="G12" i="146"/>
  <c r="F6" i="139"/>
  <c r="M14" i="63" l="1"/>
  <c r="H12" i="146" s="1"/>
  <c r="M15" i="63"/>
  <c r="D9" i="168"/>
  <c r="D15" i="168" s="1"/>
  <c r="D17" i="168" s="1"/>
  <c r="K15" i="140" l="1"/>
  <c r="D23" i="168"/>
  <c r="L15" i="140" s="1"/>
  <c r="M15" i="140" s="1"/>
  <c r="M16" i="63"/>
  <c r="L18" i="63"/>
  <c r="D10" i="168"/>
  <c r="D19" i="168"/>
  <c r="L17" i="140" l="1"/>
  <c r="D25" i="168"/>
  <c r="L16" i="140" s="1"/>
  <c r="M16" i="140" s="1"/>
  <c r="K16" i="140"/>
  <c r="F32" i="146"/>
  <c r="D27" i="168"/>
  <c r="D21" i="168"/>
  <c r="F7" i="139" l="1"/>
  <c r="D32" i="146"/>
  <c r="D34" i="168"/>
  <c r="D29" i="168"/>
  <c r="D32" i="168" s="1"/>
  <c r="D35" i="168" l="1"/>
  <c r="D36" i="168"/>
  <c r="L14" i="140" l="1"/>
  <c r="H20" i="166"/>
  <c r="G32" i="146" l="1"/>
  <c r="M14" i="140"/>
  <c r="H17" i="166"/>
  <c r="H32" i="146" l="1"/>
  <c r="L18" i="140"/>
  <c r="H24" i="166"/>
  <c r="O24" i="166" s="1"/>
  <c r="H26" i="166"/>
  <c r="O26" i="166" s="1"/>
  <c r="H25" i="166"/>
  <c r="O25" i="166" s="1"/>
  <c r="H23" i="166"/>
  <c r="O23" i="166" s="1"/>
  <c r="H22" i="166"/>
  <c r="O22" i="166" s="1"/>
  <c r="H21" i="166"/>
  <c r="O21" i="166" s="1"/>
  <c r="O17" i="166"/>
  <c r="O20" i="166" l="1"/>
  <c r="H19" i="166"/>
  <c r="O19" i="166" s="1"/>
  <c r="H18" i="166"/>
  <c r="O18" i="166" s="1"/>
  <c r="H16" i="166"/>
  <c r="O16" i="166" s="1"/>
  <c r="H15" i="166"/>
  <c r="O15" i="166" s="1"/>
  <c r="H14" i="166"/>
  <c r="O14" i="166" s="1"/>
  <c r="H13" i="166"/>
  <c r="O13" i="166" s="1"/>
  <c r="H12" i="166"/>
  <c r="O12" i="166" s="1"/>
  <c r="H11" i="166"/>
  <c r="O11" i="166" s="1"/>
  <c r="H10" i="166"/>
  <c r="O10" i="166" s="1"/>
  <c r="H9" i="166"/>
  <c r="O9" i="166" s="1"/>
  <c r="H8" i="166"/>
  <c r="O8" i="166" s="1"/>
  <c r="H7" i="166"/>
  <c r="O7" i="166" s="1"/>
  <c r="H6" i="166"/>
  <c r="O6" i="166" s="1"/>
  <c r="N17" i="40" l="1"/>
  <c r="N13" i="40"/>
  <c r="V6" i="12" l="1"/>
  <c r="V7" i="12"/>
  <c r="X6" i="12"/>
  <c r="F5" i="165" l="1"/>
  <c r="F4" i="165"/>
  <c r="E41" i="6" l="1"/>
  <c r="E40" i="6"/>
  <c r="E39" i="6"/>
  <c r="E38" i="6"/>
  <c r="E37" i="6"/>
  <c r="E35" i="6"/>
  <c r="E34" i="6"/>
  <c r="E33" i="6"/>
  <c r="E32" i="6"/>
  <c r="E31" i="6"/>
  <c r="E30" i="6"/>
  <c r="I23" i="5"/>
  <c r="I22" i="5"/>
  <c r="I6" i="147" l="1"/>
  <c r="J9" i="38" l="1"/>
  <c r="J10" i="38"/>
  <c r="J11" i="38"/>
  <c r="J12" i="38"/>
  <c r="J13" i="38"/>
  <c r="J14" i="38"/>
  <c r="J15" i="38"/>
  <c r="J16" i="38"/>
  <c r="J17" i="38"/>
  <c r="J18" i="38"/>
  <c r="J19" i="38"/>
  <c r="J35" i="38" l="1"/>
  <c r="J43" i="38"/>
  <c r="J36" i="38"/>
  <c r="J44" i="38"/>
  <c r="I8" i="38"/>
  <c r="I21" i="38" s="1"/>
  <c r="N44" i="40"/>
  <c r="N43" i="40"/>
  <c r="N42" i="40"/>
  <c r="N41" i="40"/>
  <c r="N40" i="40"/>
  <c r="N39" i="40"/>
  <c r="N38" i="40"/>
  <c r="N37" i="40"/>
  <c r="N36" i="40"/>
  <c r="N35" i="40"/>
  <c r="N34" i="40"/>
  <c r="N33" i="40"/>
  <c r="N21" i="40"/>
  <c r="N20" i="40"/>
  <c r="N19" i="40"/>
  <c r="N18" i="40"/>
  <c r="N16" i="40"/>
  <c r="N15" i="40"/>
  <c r="N14" i="40"/>
  <c r="N12" i="40"/>
  <c r="N11" i="40"/>
  <c r="N10" i="40"/>
  <c r="AG6" i="12"/>
  <c r="AF6" i="12"/>
  <c r="AE6" i="12"/>
  <c r="AD6" i="12"/>
  <c r="AC6" i="12"/>
  <c r="AB6" i="12"/>
  <c r="AA6" i="12"/>
  <c r="Z6" i="12"/>
  <c r="Y6" i="12"/>
  <c r="W6" i="12"/>
  <c r="G45" i="40"/>
  <c r="D45" i="40"/>
  <c r="F45" i="40"/>
  <c r="O6" i="12"/>
  <c r="O7" i="12"/>
  <c r="W7" i="12"/>
  <c r="X7" i="12"/>
  <c r="Y7" i="12"/>
  <c r="Z7" i="12"/>
  <c r="AA7" i="12"/>
  <c r="AB7" i="12"/>
  <c r="AC7" i="12"/>
  <c r="AD7" i="12"/>
  <c r="AE7" i="12"/>
  <c r="AF7" i="12"/>
  <c r="O10" i="12"/>
  <c r="O11" i="12"/>
  <c r="R10" i="12" s="1"/>
  <c r="O12" i="12"/>
  <c r="O13" i="12"/>
  <c r="O14" i="12"/>
  <c r="O15" i="12"/>
  <c r="O16" i="12"/>
  <c r="O17" i="12"/>
  <c r="O18" i="12"/>
  <c r="O19" i="12"/>
  <c r="R18" i="12" s="1"/>
  <c r="O21" i="12"/>
  <c r="Q21" i="12" s="1"/>
  <c r="O22" i="12"/>
  <c r="O32" i="12"/>
  <c r="O33" i="12"/>
  <c r="Q34" i="12"/>
  <c r="O36" i="12"/>
  <c r="Q36" i="12" s="1"/>
  <c r="S36" i="12" s="1"/>
  <c r="O37" i="12"/>
  <c r="O38" i="12"/>
  <c r="Q38" i="12" s="1"/>
  <c r="S38" i="12" s="1"/>
  <c r="O39" i="12"/>
  <c r="O40" i="12"/>
  <c r="Q40" i="12" s="1"/>
  <c r="O41" i="12"/>
  <c r="O42" i="12"/>
  <c r="R42" i="12" s="1"/>
  <c r="O43" i="12"/>
  <c r="O44" i="12"/>
  <c r="Q44" i="12" s="1"/>
  <c r="O45" i="12"/>
  <c r="R44" i="12" s="1"/>
  <c r="O47" i="12"/>
  <c r="O48" i="12"/>
  <c r="M8" i="38"/>
  <c r="I9" i="38"/>
  <c r="I10" i="38"/>
  <c r="I11" i="38"/>
  <c r="I12" i="38"/>
  <c r="I13" i="38"/>
  <c r="I14" i="38"/>
  <c r="I15" i="38"/>
  <c r="I16" i="38"/>
  <c r="I17" i="38"/>
  <c r="I18" i="38"/>
  <c r="I19" i="38"/>
  <c r="E20" i="38"/>
  <c r="G20" i="38"/>
  <c r="H20" i="38"/>
  <c r="E21" i="38"/>
  <c r="G21" i="38"/>
  <c r="H21" i="38"/>
  <c r="I37" i="38"/>
  <c r="J37" i="38"/>
  <c r="I38" i="38"/>
  <c r="J38" i="38"/>
  <c r="I40" i="38"/>
  <c r="J40" i="38"/>
  <c r="I41" i="38"/>
  <c r="J41" i="38"/>
  <c r="I42" i="38"/>
  <c r="J42" i="38"/>
  <c r="I45" i="38"/>
  <c r="J45" i="38"/>
  <c r="I46" i="38"/>
  <c r="E47" i="38"/>
  <c r="G47" i="38"/>
  <c r="H47" i="38"/>
  <c r="E48" i="38"/>
  <c r="G48" i="38"/>
  <c r="H48" i="38"/>
  <c r="G17" i="10"/>
  <c r="F21" i="6"/>
  <c r="G21" i="6"/>
  <c r="H21" i="6"/>
  <c r="F42" i="6"/>
  <c r="G42" i="6"/>
  <c r="H42" i="6"/>
  <c r="G14" i="5"/>
  <c r="H14" i="5"/>
  <c r="J14" i="5"/>
  <c r="G27" i="5"/>
  <c r="H27" i="5"/>
  <c r="I27" i="5"/>
  <c r="J27" i="5"/>
  <c r="I12" i="19"/>
  <c r="K12" i="19"/>
  <c r="E19" i="19"/>
  <c r="F19" i="19"/>
  <c r="G19" i="19"/>
  <c r="I19" i="19"/>
  <c r="K19" i="19"/>
  <c r="M19" i="19"/>
  <c r="F8" i="92"/>
  <c r="O8" i="92"/>
  <c r="F9" i="92"/>
  <c r="O9" i="92"/>
  <c r="F10" i="92"/>
  <c r="O10" i="92"/>
  <c r="F11" i="92"/>
  <c r="O11" i="92"/>
  <c r="F12" i="92"/>
  <c r="O12" i="92"/>
  <c r="F13" i="92"/>
  <c r="O13" i="92"/>
  <c r="F14" i="92"/>
  <c r="O14" i="92"/>
  <c r="F15" i="92"/>
  <c r="O15" i="92"/>
  <c r="F16" i="92"/>
  <c r="O16" i="92"/>
  <c r="F17" i="92"/>
  <c r="O17" i="92"/>
  <c r="F18" i="92"/>
  <c r="O18" i="92"/>
  <c r="F19" i="92"/>
  <c r="O19" i="92"/>
  <c r="B20" i="92"/>
  <c r="C20" i="92"/>
  <c r="E20" i="92"/>
  <c r="K20" i="92"/>
  <c r="L20" i="92"/>
  <c r="N20" i="92"/>
  <c r="B21" i="92"/>
  <c r="C21" i="92"/>
  <c r="E21" i="92"/>
  <c r="K21" i="92"/>
  <c r="L21" i="92"/>
  <c r="N21" i="92"/>
  <c r="F8" i="91"/>
  <c r="O8" i="91"/>
  <c r="F9" i="91"/>
  <c r="O9" i="91"/>
  <c r="F10" i="91"/>
  <c r="O10" i="91"/>
  <c r="F11" i="91"/>
  <c r="O11" i="91"/>
  <c r="F12" i="91"/>
  <c r="O12" i="91"/>
  <c r="F13" i="91"/>
  <c r="O13" i="91"/>
  <c r="F14" i="91"/>
  <c r="O14" i="91"/>
  <c r="F15" i="91"/>
  <c r="O15" i="91"/>
  <c r="F16" i="91"/>
  <c r="O16" i="91"/>
  <c r="F17" i="91"/>
  <c r="O17" i="91"/>
  <c r="F18" i="91"/>
  <c r="O18" i="91"/>
  <c r="F19" i="91"/>
  <c r="O19" i="91"/>
  <c r="B20" i="91"/>
  <c r="C20" i="91"/>
  <c r="E20" i="91"/>
  <c r="K20" i="91"/>
  <c r="L20" i="91"/>
  <c r="N20" i="91"/>
  <c r="B21" i="91"/>
  <c r="C21" i="91"/>
  <c r="E21" i="91"/>
  <c r="K21" i="91"/>
  <c r="L21" i="91"/>
  <c r="N21" i="91"/>
  <c r="K27" i="5"/>
  <c r="Q32" i="12"/>
  <c r="C26" i="41"/>
  <c r="C13" i="41"/>
  <c r="I35" i="38"/>
  <c r="I48" i="38" s="1"/>
  <c r="I43" i="38"/>
  <c r="F48" i="38"/>
  <c r="I39" i="38"/>
  <c r="F47" i="38"/>
  <c r="J39" i="38"/>
  <c r="I44" i="38"/>
  <c r="I36" i="38"/>
  <c r="O21" i="91" l="1"/>
  <c r="G7" i="41"/>
  <c r="O21" i="92"/>
  <c r="S10" i="12"/>
  <c r="S21" i="12"/>
  <c r="G21" i="41"/>
  <c r="S32" i="12"/>
  <c r="O20" i="92"/>
  <c r="S44" i="12"/>
  <c r="R36" i="12"/>
  <c r="R21" i="12"/>
  <c r="R16" i="12"/>
  <c r="F20" i="92"/>
  <c r="G20" i="41"/>
  <c r="S8" i="12"/>
  <c r="AH7" i="12"/>
  <c r="J21" i="38"/>
  <c r="C22" i="19" s="1"/>
  <c r="T8" i="36"/>
  <c r="G12" i="19"/>
  <c r="F20" i="91"/>
  <c r="S40" i="12"/>
  <c r="S34" i="12"/>
  <c r="S18" i="12"/>
  <c r="Q46" i="12"/>
  <c r="Q50" i="12" s="1"/>
  <c r="D25" i="36" s="1"/>
  <c r="O20" i="91"/>
  <c r="R40" i="12"/>
  <c r="S12" i="12"/>
  <c r="K21" i="42"/>
  <c r="L12" i="19"/>
  <c r="F21" i="91"/>
  <c r="F21" i="92"/>
  <c r="R47" i="12"/>
  <c r="R8" i="12"/>
  <c r="R6" i="12"/>
  <c r="S14" i="12"/>
  <c r="K14" i="5"/>
  <c r="R12" i="12"/>
  <c r="S16" i="12"/>
  <c r="I14" i="5"/>
  <c r="R38" i="12"/>
  <c r="Q47" i="12"/>
  <c r="S47" i="12" s="1"/>
  <c r="Q42" i="12"/>
  <c r="S42" i="12" s="1"/>
  <c r="R14" i="12"/>
  <c r="AH6" i="12"/>
  <c r="E12" i="19"/>
  <c r="R34" i="12"/>
  <c r="B22" i="42"/>
  <c r="N7" i="36"/>
  <c r="R32" i="12"/>
  <c r="G8" i="41"/>
  <c r="G9" i="41"/>
  <c r="G12" i="41"/>
  <c r="T12" i="36"/>
  <c r="J48" i="38"/>
  <c r="G25" i="41"/>
  <c r="N11" i="36"/>
  <c r="G22" i="41"/>
  <c r="E25" i="36" l="1"/>
  <c r="N12" i="36"/>
  <c r="F12" i="19"/>
  <c r="T13" i="36"/>
  <c r="G13" i="41"/>
  <c r="Q20" i="12"/>
  <c r="Q24" i="12" s="1"/>
  <c r="D13" i="36" s="1"/>
  <c r="E13" i="36" s="1"/>
  <c r="S6" i="12"/>
  <c r="G26" i="41"/>
  <c r="T9" i="36" l="1"/>
  <c r="N8" i="36"/>
</calcChain>
</file>

<file path=xl/sharedStrings.xml><?xml version="1.0" encoding="utf-8"?>
<sst xmlns="http://schemas.openxmlformats.org/spreadsheetml/2006/main" count="2665" uniqueCount="1209">
  <si>
    <t>ข้อมูลการใช้อาคาร</t>
  </si>
  <si>
    <t>ข้อมูลระบบไฟฟ้า</t>
  </si>
  <si>
    <t>ข้อมูลการใช้เชื้อเพลิงและ</t>
  </si>
  <si>
    <t>ข้อมูลการใช้เชื้อเพลิงและพลังงานหมุนเวียน</t>
  </si>
  <si>
    <t>ข้อมูลการใช้เชื้อเพลิงในการผลิตไฟฟ้า</t>
  </si>
  <si>
    <t>สัดส่วนการใช้พลังงานไฟฟ้า</t>
  </si>
  <si>
    <t>สัดส่วนการใช้พลังงานเชื้อเพลิง</t>
  </si>
  <si>
    <t>การประเมินศักยภาพของเครื่องจักร/อุปกรณ์</t>
  </si>
  <si>
    <t xml:space="preserve">ที่มีนัยสำคัญ </t>
  </si>
  <si>
    <t>และแผนการฝึกอบรมและกิจกรรมเพื่อส่งเสริมการอนุรักษ์พลังงาน</t>
  </si>
  <si>
    <t>หมายเหตุ : รายละเอียดอ้างอิงอยู่ในภาคผนวก ค.</t>
  </si>
  <si>
    <t>หมายเหตุ : รายละเอียดอ้างอิงอยู่ในภาคผนวก จ.</t>
  </si>
  <si>
    <t>หมายเหตุ : รายละเอียดอ้างอิงอยู่ในภาคผนวก ฉ.</t>
  </si>
  <si>
    <t>หมายเหตุ : รายละเอียดอ้างอิงอยู่ในภาคผนวก จ และ ฉ</t>
  </si>
  <si>
    <t>ค่าพิกัด</t>
  </si>
  <si>
    <t xml:space="preserve">    ก.1 รายละเอียดการใช้งานอาคาร (สำหรับอาคารทุกประเภท)</t>
  </si>
  <si>
    <t>ภาคผนวก  ก.</t>
  </si>
  <si>
    <t>ก.2 การใช้ประโยชน์พื้นที่ใช้สอยที่ใช้งานจริงในแต่ละเดือน</t>
  </si>
  <si>
    <t>ภาคผนวก  ข.</t>
  </si>
  <si>
    <t>ข.2 ข้อมูลการใช้ไฟฟ้า</t>
  </si>
  <si>
    <t>ภาคผนวก  ค.</t>
  </si>
  <si>
    <t>ภาคผนวก  ง.</t>
  </si>
  <si>
    <t>ภาคผนวก  จ.</t>
  </si>
  <si>
    <t>ภาคผนวก  ฉ.</t>
  </si>
  <si>
    <t>ภาคผนวก  ช.</t>
  </si>
  <si>
    <t>ค่าตัวประกอบภาระ (เปอร์เซ็นต์) =          ปริมาณพลังงานไฟฟ้า (กิโลวัตต์-ชั่วโมง)</t>
  </si>
  <si>
    <t xml:space="preserve">                     ค่าพลังไฟฟ้าสูงสุด (กิโลวัตต์) x 24 (ชม./วัน) X จำนวนวันในแต่ละเดือน (วัน)</t>
  </si>
  <si>
    <t>สัดส่วนการใช้พลังงานความร้อน</t>
  </si>
  <si>
    <t>ภาคผนวก ฉ. สัดส่วนการใช้พลังงานความร้อน</t>
  </si>
  <si>
    <t xml:space="preserve">ให้ใส่กราฟวงกลม (Pie Chart) </t>
  </si>
  <si>
    <t>แสดงสัดส่วนการใช้พลังงานไฟฟ้าและความร้อน</t>
  </si>
  <si>
    <t>อาคาร (รายละเอียดจำนวนอาคาร แสดงในภาคผนวก ก.)</t>
  </si>
  <si>
    <t>ห้อง (รายละเอียดจำนวนห้องพักที่จำหน่ายได้ แสดงในภาคผนวก ก.)</t>
  </si>
  <si>
    <t xml:space="preserve">   การประเมินสถานภาพการจัดการพลังงานภายในองค์กรต่อเนื่องทุกๆปี จะทำให้ทราบสถานภาพการจัดการพลังงานที่มีการเปลี่ยนแปลงได้ดียิ่งขึ้น</t>
  </si>
  <si>
    <t>ใบคำรับรองการจัดทำรายงานการจัดการพลังงาน</t>
  </si>
  <si>
    <t xml:space="preserve">      วันที่............../...................../.................</t>
  </si>
  <si>
    <t xml:space="preserve">              วันที่........../................../..............</t>
  </si>
  <si>
    <t>สารบัญ</t>
  </si>
  <si>
    <t>หน้า</t>
  </si>
  <si>
    <t>ข้อมูลเบื้องต้น</t>
  </si>
  <si>
    <t>ข้อมูลด้านการจัดการพลังงาน</t>
  </si>
  <si>
    <t xml:space="preserve">       ขั้นตอนที่ 1</t>
  </si>
  <si>
    <t>คณะทำงานด้านการจัดการพลังงาน</t>
  </si>
  <si>
    <t xml:space="preserve">       ขั้นตอนที่ 2</t>
  </si>
  <si>
    <t>การประเมินสถานภาพการจัดการพลังงานเบื้องต้น</t>
  </si>
  <si>
    <t xml:space="preserve">       ขั้นตอนที่ 3</t>
  </si>
  <si>
    <t>นโยบายอนุรักษ์พลังงาน</t>
  </si>
  <si>
    <t xml:space="preserve">       ขั้นตอนที่ 4</t>
  </si>
  <si>
    <t>การประเมินศักยภาพการอนุรักษ์พลังงาน</t>
  </si>
  <si>
    <t xml:space="preserve">       ขั้นตอนที่ 5</t>
  </si>
  <si>
    <t>การกำหนดเป้าหมายและแผนอนุรักษ์พลังงาน</t>
  </si>
  <si>
    <t xml:space="preserve">       ขั้นตอนที่ 6</t>
  </si>
  <si>
    <t xml:space="preserve">      ขั้นตอนที่ 7</t>
  </si>
  <si>
    <t>การตรวจติดตามและประเมินการจัดการพลังงาน</t>
  </si>
  <si>
    <t xml:space="preserve">      ขั้นตอนที่ 8</t>
  </si>
  <si>
    <t>การทบทวน วิเคราะห์และแก้ไขข้อบกพร่องของการจัดการพลังงาน</t>
  </si>
  <si>
    <t xml:space="preserve">     1.   ประธานคณะทำงานด้านการจัดการพลังงาน</t>
  </si>
  <si>
    <t xml:space="preserve">     2.   ผู้รับผิดชอบด้านพลังงาน</t>
  </si>
  <si>
    <t xml:space="preserve">                         (.................................................)</t>
  </si>
  <si>
    <t>เวลาทำงาน</t>
  </si>
  <si>
    <t>ชั่วโมง/วัน</t>
  </si>
  <si>
    <t>วัน/ปี</t>
  </si>
  <si>
    <t xml:space="preserve">ชื่อนิติบุคคล: </t>
  </si>
  <si>
    <t>TSIC - ID:</t>
  </si>
  <si>
    <t>เลขที่</t>
  </si>
  <si>
    <t>ถนน</t>
  </si>
  <si>
    <t>ตำบล</t>
  </si>
  <si>
    <t>อำเภอ</t>
  </si>
  <si>
    <t>จังหวัด</t>
  </si>
  <si>
    <t>รหัสไปรษณีย์</t>
  </si>
  <si>
    <t>โทรศัพท์</t>
  </si>
  <si>
    <t>โทรสาร</t>
  </si>
  <si>
    <t>เดือน</t>
  </si>
  <si>
    <t>ผู้รับผิดชอบด้านพลังงาน</t>
  </si>
  <si>
    <t>ลำดับที่</t>
  </si>
  <si>
    <t>ชื่อ - นามสกุล</t>
  </si>
  <si>
    <t>คุณสมบัติ***</t>
  </si>
  <si>
    <t>ทะเบียนเลขที่</t>
  </si>
  <si>
    <t>***คุณสมบัติผู้รับผิดชอบด้านพลังงาน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</si>
  <si>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</si>
  <si>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</si>
  <si>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</si>
  <si>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</si>
  <si>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</si>
  <si>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</si>
  <si>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</si>
  <si>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</si>
  <si>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</si>
  <si>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</si>
  <si>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</si>
  <si>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</si>
  <si>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ขั้นตอนที่ 1</t>
  </si>
  <si>
    <t>อื่นๆ (ระบุ)</t>
  </si>
  <si>
    <t>การจัดองค์กร</t>
  </si>
  <si>
    <t>การกระตุ้นและสร้างแรงจูงใจ</t>
  </si>
  <si>
    <t>ระบบข้อมูลข่าวสาร</t>
  </si>
  <si>
    <t>ประชาสัมพันธ์</t>
  </si>
  <si>
    <t>การลงทุน</t>
  </si>
  <si>
    <t>3.1 นโยบายอนุรักษ์พลังงานขององค์กร</t>
  </si>
  <si>
    <t>การประเมินศักยภาพการอนุรักษ์พลังงานขององค์กรแบ่งออกได้เป็น 3 ระดับ คือ</t>
  </si>
  <si>
    <t>(ก) การประเมินระดับองค์กร</t>
  </si>
  <si>
    <t>(ค) การประเมินระดับเครื่องจักร/อุปกรณ์</t>
  </si>
  <si>
    <t>โดยมีแนวทางดำเนินการดังต่อไปนี้</t>
  </si>
  <si>
    <t>4.1 การประเมินระดับองค์กร</t>
  </si>
  <si>
    <t>หม้อแปลงไฟฟ้า</t>
  </si>
  <si>
    <t>หมายเลข</t>
  </si>
  <si>
    <t>ผู้ใช้ไฟฟ้า</t>
  </si>
  <si>
    <t>เครื่องวัดไฟฟ้า</t>
  </si>
  <si>
    <t>ประเภท</t>
  </si>
  <si>
    <t>อัตรา</t>
  </si>
  <si>
    <t>การใช้ไฟฟ้า</t>
  </si>
  <si>
    <t>ขนาด</t>
  </si>
  <si>
    <t>kVA</t>
  </si>
  <si>
    <t>จำนวน</t>
  </si>
  <si>
    <t>ตัว</t>
  </si>
  <si>
    <t xml:space="preserve">     ปกติ</t>
  </si>
  <si>
    <t xml:space="preserve">     TOD</t>
  </si>
  <si>
    <t xml:space="preserve">    TOU</t>
  </si>
  <si>
    <t xml:space="preserve">    ปกติ</t>
  </si>
  <si>
    <t xml:space="preserve">    TOD</t>
  </si>
  <si>
    <t>รวม</t>
  </si>
  <si>
    <t>พลังไฟฟ้าสูงสุด</t>
  </si>
  <si>
    <t>P</t>
  </si>
  <si>
    <t>(กิโลวัตต์)</t>
  </si>
  <si>
    <t>PP/OP1</t>
  </si>
  <si>
    <t>OP/OP2</t>
  </si>
  <si>
    <t>ค่าใช้จ่าย</t>
  </si>
  <si>
    <t>(บาท)</t>
  </si>
  <si>
    <t>พลังงานไฟฟ้า</t>
  </si>
  <si>
    <t>ปริมาณ</t>
  </si>
  <si>
    <t>(กิโลวัตต์-ชั่วโมง)</t>
  </si>
  <si>
    <t xml:space="preserve">     ค่าไฟฟ้าเฉลี่ย    (บาท/กิโลวัตต์-ชั่วโมง)</t>
  </si>
  <si>
    <t>เฉลี่ย</t>
  </si>
  <si>
    <t>หมายเหตุ:</t>
  </si>
  <si>
    <t>กรณีอัตรา ปกติ ให้กรอกค่าพลังงานไฟฟ้าสูงสุด (On Peak) ในช่อง P</t>
  </si>
  <si>
    <t>กรณีอัตรา TOD: P หมายถึง On Peak / PP หมายถึง Partial Peak / OP หมายถึง Off Peak</t>
  </si>
  <si>
    <t>กรณีอัตรา TOU: P หมายถึง Peak / OP1 หมายถึง Off Peak1 / OP2 หมายถึง Off Peak2</t>
  </si>
  <si>
    <t>ชนิด</t>
  </si>
  <si>
    <t>พลังงานที่ใช้</t>
  </si>
  <si>
    <t>หน่วย/</t>
  </si>
  <si>
    <t>มูลค่า</t>
  </si>
  <si>
    <t>ปริมาณการใช้</t>
  </si>
  <si>
    <t>(เมกะจูล/หน่วย)</t>
  </si>
  <si>
    <t>ค่าความร้อนเฉลี่ย</t>
  </si>
  <si>
    <t>ปริมาณพลังงานรวม</t>
  </si>
  <si>
    <t>(เมกะจูล)</t>
  </si>
  <si>
    <t>น้ำมันเตา</t>
  </si>
  <si>
    <t>ลิตร</t>
  </si>
  <si>
    <t>บาท</t>
  </si>
  <si>
    <t>น้ำมันดีเซล</t>
  </si>
  <si>
    <t>ก๊าซปิโตรเลียมเหลว</t>
  </si>
  <si>
    <t>กิโลกรัม</t>
  </si>
  <si>
    <t>ล้านบีทียู</t>
  </si>
  <si>
    <t>ก๊าซธรรมชาติ</t>
  </si>
  <si>
    <t>ถ่านหิน</t>
  </si>
  <si>
    <t>ตัน</t>
  </si>
  <si>
    <t>รวมการใช้พลังงานความร้อนจากเชื้อเพลิง</t>
  </si>
  <si>
    <t>พลังงานหมุนเวียน</t>
  </si>
  <si>
    <t>หน่วย (ระบุ)</t>
  </si>
  <si>
    <t>รวมการใช้พลังงานหมุนเวียน</t>
  </si>
  <si>
    <t>รวมปริมาณพลังงานความร้อนทั้งหมด</t>
  </si>
  <si>
    <t>(ชนิด.....)</t>
  </si>
  <si>
    <t>หมายเหตุ</t>
  </si>
  <si>
    <t>ปริมาณการใช้เชื้อเพลิงหลัก</t>
  </si>
  <si>
    <t>หน่วย</t>
  </si>
  <si>
    <t>กำลังผลิตติดตั้ง (กิโลวัตต์)</t>
  </si>
  <si>
    <t>ระบบ</t>
  </si>
  <si>
    <t>การใช้พลังงานไฟฟ้า</t>
  </si>
  <si>
    <t>กิโลวัตต์-ชั่วโมง/ปี</t>
  </si>
  <si>
    <t>ร้อยละ</t>
  </si>
  <si>
    <t>แสงสว่าง</t>
  </si>
  <si>
    <t>อื่นๆ</t>
  </si>
  <si>
    <t>ปริมาณพลังงานที่ใช้</t>
  </si>
  <si>
    <t>ไฟฟ้า</t>
  </si>
  <si>
    <t>ความร้อน</t>
  </si>
  <si>
    <t>ค่าการใช้พลังงานจำเพาะ (SEC)</t>
  </si>
  <si>
    <t xml:space="preserve">     หมายเหตุ:</t>
  </si>
  <si>
    <t>พิกัด</t>
  </si>
  <si>
    <t>ชนิดเชื้อเพลิง</t>
  </si>
  <si>
    <t>เมกะจูล/ปี</t>
  </si>
  <si>
    <t>มาตรการ</t>
  </si>
  <si>
    <t>เป้าหมายการประหยัด</t>
  </si>
  <si>
    <t>กิโลวัตต์</t>
  </si>
  <si>
    <t>บาท/ปี</t>
  </si>
  <si>
    <t>เชื้อเพลิง</t>
  </si>
  <si>
    <t>ปริมาณ (หน่วย/ปี)</t>
  </si>
  <si>
    <t>ด้านความร้อน</t>
  </si>
  <si>
    <t>ด้านไฟฟ้า</t>
  </si>
  <si>
    <t xml:space="preserve">2. อัตราค่าไฟฟ้าเฉลี่ย </t>
  </si>
  <si>
    <t>3. อัตราค่าเชื้อเพลิง</t>
  </si>
  <si>
    <t>วัตถุประสงค์</t>
  </si>
  <si>
    <t>ระยะเวลา</t>
  </si>
  <si>
    <t>เริ่มต้น</t>
  </si>
  <si>
    <t>(เดือน/ปี)</t>
  </si>
  <si>
    <t>สิ้นสุด</t>
  </si>
  <si>
    <t>ผู้รับผิดชอบ</t>
  </si>
  <si>
    <t>รายละเอียดมาตรการอนุรักษ์พลังงาน</t>
  </si>
  <si>
    <t>(สำหรับมาตรการด้านไฟฟ้า)</t>
  </si>
  <si>
    <t>1)</t>
  </si>
  <si>
    <t>มาตรการลำดับที่:</t>
  </si>
  <si>
    <t>2)</t>
  </si>
  <si>
    <t>ชื่อมาตรการ:</t>
  </si>
  <si>
    <t>3)</t>
  </si>
  <si>
    <t>ผู้รับผิดชอบมาตรการ:</t>
  </si>
  <si>
    <t>ตำแหน่ง</t>
  </si>
  <si>
    <t>4)</t>
  </si>
  <si>
    <t>อุปกรณ์ที่ปรับปรุง:</t>
  </si>
  <si>
    <t>5)</t>
  </si>
  <si>
    <t>6)</t>
  </si>
  <si>
    <t>สถานที่ปรับปรุง:</t>
  </si>
  <si>
    <t>7)</t>
  </si>
  <si>
    <t>สาเหตุการปรับปรุง:</t>
  </si>
  <si>
    <t>ปี</t>
  </si>
  <si>
    <t>8)</t>
  </si>
  <si>
    <t>เป้าหมายเชิงปริมาณ</t>
  </si>
  <si>
    <t>9)</t>
  </si>
  <si>
    <t>10)</t>
  </si>
  <si>
    <t>ระดับการใช้พลังงานเป้าหมายหลังการปรับปรุง</t>
  </si>
  <si>
    <t>ระดับการใช้พลังงานอ้างอิงก่อนการปรับปรุง</t>
  </si>
  <si>
    <t>11)</t>
  </si>
  <si>
    <t>เงินลงทุนทั้งหมด</t>
  </si>
  <si>
    <t>12)</t>
  </si>
  <si>
    <t>ระยะเวลาคืนทุน</t>
  </si>
  <si>
    <t>13)</t>
  </si>
  <si>
    <t>รายละเอียดการดำเนินการปรับปรุง:</t>
  </si>
  <si>
    <t>14)</t>
  </si>
  <si>
    <t>วิธีการตรวจสอบผลการประหยัดหลังปรับปรุง</t>
  </si>
  <si>
    <t>15)</t>
  </si>
  <si>
    <t>แสดงวิธีการคำนวณประกอบ</t>
  </si>
  <si>
    <t>(สำหรับมาตรการด้านความร้อน)</t>
  </si>
  <si>
    <t>สถานภาพการดำเนินการ</t>
  </si>
  <si>
    <t xml:space="preserve">          ดำเนินการตามแผน</t>
  </si>
  <si>
    <t xml:space="preserve">          ไม่ได้ดำเนินการ เนื่องจาก</t>
  </si>
  <si>
    <t xml:space="preserve">         ล่าช้า เนื่องจาก</t>
  </si>
  <si>
    <t>สำหรับมาตรการด้านไฟฟ้า</t>
  </si>
  <si>
    <t>ระยะเวลาดำเนินการ</t>
  </si>
  <si>
    <t>ตามแผน</t>
  </si>
  <si>
    <t>ดำเนินการ</t>
  </si>
  <si>
    <t>ที่เกิดขึ้นจริง</t>
  </si>
  <si>
    <t>เงินลงทุน</t>
  </si>
  <si>
    <t>ลงทุนจริง</t>
  </si>
  <si>
    <t>ผลการอนุรักษ์พลังงาน</t>
  </si>
  <si>
    <t>ตามเป้าหมาย</t>
  </si>
  <si>
    <t>จากจำนวนทั้งหมด:</t>
  </si>
  <si>
    <t>หมายเหตุ: ระบุมาตรการเรียงตามลำดับ โดยกรอก 1 แผ่น ต่อ 1 มาตรการ</t>
  </si>
  <si>
    <t>สำหรับมาตรการด้านความร้อน</t>
  </si>
  <si>
    <t>7.1 คณะผู้ตรวจประเมินการจัดการพลังงานภายในองค์กร</t>
  </si>
  <si>
    <t>สิ่งที่ต้องมีเอกสาร/หลักฐาน</t>
  </si>
  <si>
    <t>ผลการตรวจสอบ</t>
  </si>
  <si>
    <t>มี</t>
  </si>
  <si>
    <t>ไม่มี</t>
  </si>
  <si>
    <t>ครบ</t>
  </si>
  <si>
    <t>ไม่ครบ</t>
  </si>
  <si>
    <t>ข้อควรปรับปรุง/ข้อเสนอแนะ</t>
  </si>
  <si>
    <t>1. คณะทำงานด้านการจัดการพลังงาน</t>
  </si>
  <si>
    <t>1. คำสั่งแต่งตั้งคณะทำงานด้านการจัดการพลังงาน ที่ระบุ</t>
  </si>
  <si>
    <t>2. เอกสารที่แสดงถึงการเผยแพร่คำสั่งแต่งตั้งคณะทำงานด้าน</t>
  </si>
  <si>
    <t xml:space="preserve">    การจัดการพลังงานให้บุคลากรรับทราบด้วยวิธีการต่างๆ</t>
  </si>
  <si>
    <t>3. อื่นๆ (ระบุ) .................................................................</t>
  </si>
  <si>
    <t>2. การประเมินสถานภาพ</t>
  </si>
  <si>
    <t xml:space="preserve">    การจัดการพลังงานเบื้องต้น</t>
  </si>
  <si>
    <t>1. ผลการประเมินการดำเนินงานด้านพลังงานที่ผ่าน โดยใช้</t>
  </si>
  <si>
    <t xml:space="preserve">    Matrix)</t>
  </si>
  <si>
    <t>2. อื่นๆ (ระบุ) ..................................................................</t>
  </si>
  <si>
    <t>3. นโยบายอนุรักษ์พลังงาน</t>
  </si>
  <si>
    <t>1. นโยบายอนุรักษ์พลังงาน</t>
  </si>
  <si>
    <t>2. เอกสารที่แสดงถึงการเผยแพร่นโยบายอนุรักษ์พลังงานให้</t>
  </si>
  <si>
    <t xml:space="preserve">    บุคลากรรับทราบด้วยวิธีการต่างๆ</t>
  </si>
  <si>
    <t>4. การประเมินศักยภาพการอนุรักษ์พลังงาน</t>
  </si>
  <si>
    <t>1. การประเมินการใช้พลังงานระดับองค์กร</t>
  </si>
  <si>
    <t>3. การประเมินการใช้พลังงานระดับเครื่องจักร/อุปกรณ์</t>
  </si>
  <si>
    <t>4. อื่นๆ (ระบุ) ...............................................................</t>
  </si>
  <si>
    <t>5. การกำหนดเป้าหมายและแผนอนุรักษ์</t>
  </si>
  <si>
    <t xml:space="preserve">    พลังงาน</t>
  </si>
  <si>
    <t>1. มาตรการและเป้าหมายในการดำเนินการอนุรักษ์พลังงาน</t>
  </si>
  <si>
    <t>2. แผนการอนุรักษ์พลังงานด้านไฟฟ้า</t>
  </si>
  <si>
    <t>3. แผนการอนุรักษ์พลังงานด้านความร้อน</t>
  </si>
  <si>
    <t>1. ผลการดำเนินการตามมาตรการอนุรักษ์พลังงาน</t>
  </si>
  <si>
    <t xml:space="preserve">    ส่งเสริมการอนุรักษ์พลังงาน</t>
  </si>
  <si>
    <t>7. การตรวจติดตามและประเมินการจัดการ</t>
  </si>
  <si>
    <t>1. คำสั่งแต่งตั้งคณะผู้ตรวจประเมินการจัดการพลังงานภายใน</t>
  </si>
  <si>
    <t xml:space="preserve">    องค์กร</t>
  </si>
  <si>
    <t>2. รายงานผลการตรวจประเมิน</t>
  </si>
  <si>
    <t>3. อื่นๆ (ระบุ) ...............................................................</t>
  </si>
  <si>
    <t>8. การทบทวน วิเคราะห์ และแก้ไข</t>
  </si>
  <si>
    <t xml:space="preserve">   ข้อบกพร่องของการจัดการพลังงาน</t>
  </si>
  <si>
    <t>1. แผนการทบทวนการดำเนินงานการจัดการพลังงาน</t>
  </si>
  <si>
    <t>2. รายงานสรุปผลการทบทวน วิเคราะห์และแนวทางการแก้ไข</t>
  </si>
  <si>
    <t xml:space="preserve">    ข้อบกพร่องของการจัดการพลังงาน</t>
  </si>
  <si>
    <t>ลงชื่อ</t>
  </si>
  <si>
    <t>ครั้งที่</t>
  </si>
  <si>
    <t>ขั้นตอน</t>
  </si>
  <si>
    <t>ผลการทบทวน</t>
  </si>
  <si>
    <t>เหมาะสม</t>
  </si>
  <si>
    <t>ควรปรับปรุง</t>
  </si>
  <si>
    <t>แนวทางการปรับปรุง</t>
  </si>
  <si>
    <t>2. การประเมินสถานภาพการจัดการพลังงานเบื้องต้น</t>
  </si>
  <si>
    <t>5. การกำหนดเป้าหมายและแผนอนุรักษ์พลังงาน</t>
  </si>
  <si>
    <t>7. การตรวจติดตามและประเมินการจัดการพลังงาน</t>
  </si>
  <si>
    <t>การใช้พลังงานเชื้อเพลิง</t>
  </si>
  <si>
    <t>การดำเนินการตามแผนอนุรักษ์พลังงาน การตรวจสอบและ</t>
  </si>
  <si>
    <t>วิเคราะห์การปฏิบัติตามเป้าหมายและแผนอนุรักษ์พลังงาน</t>
  </si>
  <si>
    <t>ระดับคะแนน</t>
  </si>
  <si>
    <t>ระบบที่ใช้พลังงาน</t>
  </si>
  <si>
    <t xml:space="preserve">จำนวน </t>
  </si>
  <si>
    <t>ขั้นตอนที่ 5</t>
  </si>
  <si>
    <t>1. ร้อยละผลประหยัด คิดเทียบจากข้อมูลการใช้พลังงานรวมในปีที่ผ่านมา</t>
  </si>
  <si>
    <t>รายการตรวจประเมิน</t>
  </si>
  <si>
    <t xml:space="preserve">    โครงสร้าง อำนาจหน้าที่และความรับผิดชอบของคณะทำงาน</t>
  </si>
  <si>
    <t xml:space="preserve">6. การดำเนินการตามแผนอนุรักษ์พลังงาน </t>
  </si>
  <si>
    <t xml:space="preserve">   แผนอนุรักษ์พลังงานสำหรับมาตรการด้านไฟฟ้า</t>
  </si>
  <si>
    <t>3. ผลการตรวจสอบและวิเคราะห์การปฏิบัติตามเป้าหมายและ</t>
  </si>
  <si>
    <t xml:space="preserve">   แผนอนุรักษ์พลังงานสำหรับมาตรการด้านความร้อน</t>
  </si>
  <si>
    <t>วัน/เดือน</t>
  </si>
  <si>
    <t>หมายเลขผู้ใช้ไฟฟ้า</t>
  </si>
  <si>
    <t>หมายเลขเครื่องวัดไฟฟ้า</t>
  </si>
  <si>
    <t>อัตราการใช้ไฟฟ้า</t>
  </si>
  <si>
    <t>หน่วยเชื้อเพลิง</t>
  </si>
  <si>
    <t>ชั่วโมง
ใช้งาน
เฉลี่ย/ปี</t>
  </si>
  <si>
    <t xml:space="preserve">    ชื่อเครื่องจักร/อุปกรณ์หลัก</t>
  </si>
  <si>
    <t>ระยะ
เวลา
คืนทุน (ปี)</t>
  </si>
  <si>
    <t>เงินลงทุน
(บาท)</t>
  </si>
  <si>
    <t>การใช้เชื้อเพลิง</t>
  </si>
  <si>
    <t>รวมด้านไฟฟ้า</t>
  </si>
  <si>
    <t>รวมด้านความร้อน</t>
  </si>
  <si>
    <t>ลำดับ
ที่</t>
  </si>
  <si>
    <t>ร้อยละ
ผลประหยัด</t>
  </si>
  <si>
    <t>สถานภาพ
การดำเนินการ</t>
  </si>
  <si>
    <t>ความคิดเห็นและข้อเสนอแนะ :</t>
  </si>
  <si>
    <t>ปัญหาและอุปสรรคที่เกิดขึ้นระหว่างดำเนินการ :</t>
  </si>
  <si>
    <t>หน่วย(ระบุ)</t>
  </si>
  <si>
    <t>จำนวน
ผู้เข้าอบรม</t>
  </si>
  <si>
    <t>7.2 การเผยแพร่คณะผู้ตรวจประเมินการจัดการพลังงานภายในองค์กร</t>
  </si>
  <si>
    <t>ตามข้อกำหนด</t>
  </si>
  <si>
    <t>ความถูกต้องครบถ้วน</t>
  </si>
  <si>
    <t>ประธานคณะผู้ตรวจประเมินการจัดการพลังงานภายในองค์กร</t>
  </si>
  <si>
    <t>วันที่ ............./................/.....................</t>
  </si>
  <si>
    <t>(</t>
  </si>
  <si>
    <t>)</t>
  </si>
  <si>
    <t>ที่เกิดขึ้นจากการดำเนินการ โดยมีรายละเอียดดังต่อไปนี้</t>
  </si>
  <si>
    <t>6. การดำเนินการตามแผนอนุรักษ์พลังงาน การตรวจสอบและวิเคราะห์การปฏิบัติตามเป้าหมายและแผนอนุรักษ์พลังงาน</t>
  </si>
  <si>
    <t xml:space="preserve">    ตารางการประเมินการจัดการพลังงาน (Energy Management</t>
  </si>
  <si>
    <t>ต้นทุน</t>
  </si>
  <si>
    <t>(บาท/หน่วย)</t>
  </si>
  <si>
    <t>(บาท/MJ)</t>
  </si>
  <si>
    <t>หน่วย (ลบ. ม.)</t>
  </si>
  <si>
    <t>จำนวนอุปกรณ์ที่ปรับปรุง:</t>
  </si>
  <si>
    <t>ลิตร/ปี</t>
  </si>
  <si>
    <t xml:space="preserve">ชื่ออาคารควบคุม: </t>
  </si>
  <si>
    <t>ที่อยู่อาคาร</t>
  </si>
  <si>
    <t xml:space="preserve">           สำนักงาน</t>
  </si>
  <si>
    <t xml:space="preserve">          โรงแรม</t>
  </si>
  <si>
    <t xml:space="preserve">          โรงพยาบาล</t>
  </si>
  <si>
    <t xml:space="preserve">จำนวนอาคารทั้งหมด : </t>
  </si>
  <si>
    <t>สำหรับอาคารประเภทโรงแรม</t>
  </si>
  <si>
    <t>จำนวนห้องพักทั้งหมด</t>
  </si>
  <si>
    <t>สำหรับอาคารประเภทโรงพยาบาล</t>
  </si>
  <si>
    <t>จำนวนเตียงคนไข้ในทั้งหมด</t>
  </si>
  <si>
    <t>ชื่ออาคาร</t>
  </si>
  <si>
    <t>ปี พ.ศ. 
ที่เปิดใช้งาน</t>
  </si>
  <si>
    <t>พื้นที่ทั้งหมดของอาคาร (ตารางเมตร)</t>
  </si>
  <si>
    <t>(1) พื้นที่ใช้สอย</t>
  </si>
  <si>
    <t>ปรับอากาศ</t>
  </si>
  <si>
    <t>ไม่ปรับอากาศ</t>
  </si>
  <si>
    <t>(2)
พื้นที่จอดรถ
ในตัวอาคาร</t>
  </si>
  <si>
    <t>ระบุกลุ่มอาคารควบคุม ดังนี้</t>
  </si>
  <si>
    <t>สำหรับอาคารทุกประเภท</t>
  </si>
  <si>
    <t>การใช้ประโยชน์พื้นที่ใช้สอยที่ใช้งานจริง</t>
  </si>
  <si>
    <t>สำหรับอาคารประเภท</t>
  </si>
  <si>
    <t>โรงแรม</t>
  </si>
  <si>
    <t>โรงพยาบาล</t>
  </si>
  <si>
    <t>พื้นที่ปรับอากาศ</t>
  </si>
  <si>
    <t>(ตารางเมตร)</t>
  </si>
  <si>
    <t>พื้นที่ไม่ปรับอากาศ</t>
  </si>
  <si>
    <t>จำนวนห้องพักที่จำหน่ายได้</t>
  </si>
  <si>
    <t>(ห้อง-วัน)</t>
  </si>
  <si>
    <t>จำนวนคนไข้นอก</t>
  </si>
  <si>
    <t>(คน)</t>
  </si>
  <si>
    <t>จำนวนคนไข้ใน</t>
  </si>
  <si>
    <t>(เตียง-วัน)</t>
  </si>
  <si>
    <t>ค่าไฟฟ้ารวม
 (บาท)</t>
  </si>
  <si>
    <t>ค่าตัวประกอบภาระ (เปอร์เซ็นต์)</t>
  </si>
  <si>
    <t>กรณีอาคารมีเครื่องวัดไฟฟ้ามากกว่า 1 เครื่อง ให้เพิ่มจำนวนตารางแสดงข้อมูลการใช้ไฟฟ้าตามจำนวนของเครื่องวัดไฟฟ้า</t>
  </si>
  <si>
    <t>(ชนิด.........)</t>
  </si>
  <si>
    <t>ชั่วโมง
การเดินเครื่อง
(ชั่วโมง)</t>
  </si>
  <si>
    <t xml:space="preserve">   ปริมาณพลังงานไฟฟ้าที่ผลิตได้ 
(กิโลวัตต์ - ชั่วโมง)</t>
  </si>
  <si>
    <t>4.2 การประเมินระดับการบริการ</t>
  </si>
  <si>
    <t>พื้นที่ใช้สอยที่ใช้งานจริง (ตารางเมตร)</t>
  </si>
  <si>
    <t>(เมกะจูล/ตารางเมตร)</t>
  </si>
  <si>
    <t>พื้นที่ใช้สอยที่ใช้งานจริง
(ตารางเมตร)</t>
  </si>
  <si>
    <t>จำนวนคนไข้ใน (เตียง-วัน)</t>
  </si>
  <si>
    <t>จำนวนห้องที่จำหน่ายได้ (ห้อง-วัน)</t>
  </si>
  <si>
    <t>4.3 การประเมินระดับเครื่องจักร/อุปกรณ์หลัก</t>
  </si>
  <si>
    <t>เงินลงทุน (บาท)</t>
  </si>
  <si>
    <t>7.3 ผลการตรวจประเมินภายในองค์กร</t>
  </si>
  <si>
    <t>2. การประเมินการใช้พลังงานระดับการบริการ</t>
  </si>
  <si>
    <t>รวมทั้งได้นำข้อมูลที่ได้จากคณะผู้ตรวจประเมินการจัดการพลังงานภายในองค์กรมาใช้ในการปรับปรุงและแก้ไขข้อบกพร่อง</t>
  </si>
  <si>
    <t>ข้อบกพร่องที่ตรวจพบ</t>
  </si>
  <si>
    <t xml:space="preserve">     3.   เจ้าของอาคารควบคุม</t>
  </si>
  <si>
    <t>ข้อมูลทั่วไป</t>
  </si>
  <si>
    <t>จดหมายอิเล็กทรอนิกส์</t>
  </si>
  <si>
    <t xml:space="preserve">          </t>
  </si>
  <si>
    <t xml:space="preserve">                         </t>
  </si>
  <si>
    <t xml:space="preserve">           </t>
  </si>
  <si>
    <t xml:space="preserve">  </t>
  </si>
  <si>
    <t>(ก)</t>
  </si>
  <si>
    <t>(ข)</t>
  </si>
  <si>
    <t>(ค)</t>
  </si>
  <si>
    <t>เป็นผู้สำเร็จการฝึกอบรมด้านการอนุรักษ์พลังงานหรือการฝึกอบรมที่มีวัตถุประสงค์คล้ายคลึงกันที่อธิบดีให้ความเห็นชอบ</t>
  </si>
  <si>
    <t>(ง)</t>
  </si>
  <si>
    <t>เป็นผู้สำเร็จการฝึกอบรมหลักสูตรผู้รับผิดชอบด้านพลังงานอาวุโส ที่อธิบดีให้ความเห็นชอบ</t>
  </si>
  <si>
    <t>(จ)</t>
  </si>
  <si>
    <t>เป็นผู้ที่สอบได้ตามเกณฑ์ที่กำหนดจากการจัดสอบผู้รับผิดชอบด้านพลังงาน ซึ่งจัดโดยกรมพัฒนาพลังงานทดแทนและ</t>
  </si>
  <si>
    <t>อนุรักษ์พลังงาน</t>
  </si>
  <si>
    <t>พลังงานตามการรับรองของเจ้าของโรงงานควบคุมหรือเจ้าของอาคารควบคุม</t>
  </si>
  <si>
    <t xml:space="preserve">      </t>
  </si>
  <si>
    <t xml:space="preserve">ติดประกาศ </t>
  </si>
  <si>
    <t>โปสเตอร์</t>
  </si>
  <si>
    <t>จำนวนติดประกาศ ….. แห่ง</t>
  </si>
  <si>
    <t xml:space="preserve">เอกสารเผยแพร่                                      </t>
  </si>
  <si>
    <t>เสียงตามสาย</t>
  </si>
  <si>
    <t>แผ่นพับ/วารสาร .....ฉบับ</t>
  </si>
  <si>
    <t>สัปดาห์ละ ….. ครั้ง  ช่วงเวลา…...</t>
  </si>
  <si>
    <t xml:space="preserve">   </t>
  </si>
  <si>
    <t>การประชุมพนักงาน</t>
  </si>
  <si>
    <t>จำนวนผู้ได้รับ ….. คน</t>
  </si>
  <si>
    <t xml:space="preserve">สัปดาห์ละ ….. ครั้ง </t>
  </si>
  <si>
    <t>ระดับของผู้ได้รับ…….</t>
  </si>
  <si>
    <t xml:space="preserve">อื่นๆ (ระบุ) …………….. </t>
  </si>
  <si>
    <t>มีนโยบายการจัดการพลังงานจากฝ่ายบริหารและถือเป็นส่วนหนึ่งของนโยบายของบริษัท</t>
  </si>
  <si>
    <t>มีการจัดองค์กรและเป็นโครงสร้างส่วนหนึ่งของฝ่ายบริหารกำหนดหน้าที่ความรับผิดชอบไว้ชัดเจน</t>
  </si>
  <si>
    <t>มีนโยบายและมีการสนับสนุนเป็นครั้งคราวจากฝ่ายบริหาร</t>
  </si>
  <si>
    <t>คณะกรรมการอนุรักษ์พลังงานเป็นช่องทางหลักในการดำเนินงาน</t>
  </si>
  <si>
    <t>คณะกรรมการเฉพาะกิจเป็นผู้ดำเนินการ</t>
  </si>
  <si>
    <t>จัดฝึกอบรมให้พนักงานรับทราบเป็นครั้งคราว</t>
  </si>
  <si>
    <t>ลงทุนโดยดูมาตรการที่มีระยะเวลาคุ้มทุนเร็ว</t>
  </si>
  <si>
    <t>ไม่มีแนวทางปฏิบัติที่ทำไว้เป็นลายลักษณ์อักษร</t>
  </si>
  <si>
    <t>ผู้รับผิดชอบด้านพลังงานมีขอบเขตหน้าที่ความรับผิดชอบจำกัด</t>
  </si>
  <si>
    <t>มีการสรุปรายงานด้านค่าใช้จ่ายการใช้พลังงานเพื่อใช้กันภายในฝ่ายวิศวกรรม</t>
  </si>
  <si>
    <t>แจ้งให้พนักงานทราบอย่างไม่เป็นทางการเพื่อส่งเสริมการใช้พลังงานอย่างมีประสิทธิภาพ</t>
  </si>
  <si>
    <t>พิจารณาเฉพาะมาตรการที่ลงทุนต่ำ</t>
  </si>
  <si>
    <t>ไม่มีนโยบายที่ ชัดเจน</t>
  </si>
  <si>
    <t>ไม่มีผู้รับผิดชอบด้านพลังงาน</t>
  </si>
  <si>
    <t>ไม่มีการติดต่อกับผู้ใช้พลังงาน</t>
  </si>
  <si>
    <t>ไม่มีระบบรวบรวมข้อมูลและบัญชีการใช้พลังงาน</t>
  </si>
  <si>
    <t>ไม่มีการสนับสนุนการประหยัดพลังงาน</t>
  </si>
  <si>
    <t>นโยบายการอนุรักษ์พลังงาน</t>
  </si>
  <si>
    <t>กำหนดเป้าหมายที่ครอบคลุม ติดตามผล หาข้อผิดพลาดประเมินผล และควบคุมการใช้งบประมาณ</t>
  </si>
  <si>
    <t>ประชาสัมพันธ์คุณค่าของการประหยัดพลังงาน และผลการดำเนินงานของการจัดการพลังงาน</t>
  </si>
  <si>
    <t>จัดสรรงบประมาณโดยละเอียด โดยพิจารณาถึงความสำคัญของโครงการ</t>
  </si>
  <si>
    <t>ใช้ระยะเวลา คุ้มทุนเป็นหลักในการพิจารณาการลงทุน</t>
  </si>
  <si>
    <t>ไม่มีการกำหนดนโยบายที่ชัดเจน โดยผู้บริหารหรือผู้รับผิดชอบด้านพลังงาน</t>
  </si>
  <si>
    <t>มีผู้รับผิดชอบด้านพลังงานรายงานต่อคณะกรรมการเฉพาะกิจ แต่สายงานบังคับบัญชาไม่ชัดเจน</t>
  </si>
  <si>
    <t>มีการติดต่ออย่างไม่เป็นทางการระหว่างวิศวกรกับผู้ใช้พลังงาน (พนักงาน)</t>
  </si>
  <si>
    <t>ผู้รับผิดชอบด้านพลังงานรายงานโดยตรงต่อคณะ กรรมการจัดการพลังงาน ซึ่งประกอบด้วยหัวหน้าฝ่ายต่างๆ</t>
  </si>
  <si>
    <t>ให้พนักงานรับทราบโครงการอนุรักษ์พลังงาน และให้มีการประชา สัมพันธ์อย่างสม่ำเสมอ</t>
  </si>
  <si>
    <t>ทำรายงานติดตามประเมิน ผล โดยดูจากมิเตอร์ให้คณะ กรรมการเฉพาะกิจเข้ามาเกี่ยวข้องกับการตั้งงบประ มาณ</t>
  </si>
  <si>
    <t>ไม่มีการลงทุนใดๆในการปรับปรุงประสิทธิภาพ การใช้พลังงาน</t>
  </si>
  <si>
    <t>No.</t>
  </si>
  <si>
    <t>Fuel</t>
  </si>
  <si>
    <t>Heating Value</t>
  </si>
  <si>
    <t>01</t>
  </si>
  <si>
    <t xml:space="preserve">น้ำมันเตา  </t>
  </si>
  <si>
    <t xml:space="preserve">   =    39.77  เมกะจูล/ลิตร</t>
  </si>
  <si>
    <t>02</t>
  </si>
  <si>
    <t>น้ำมันเตา (A)</t>
  </si>
  <si>
    <t xml:space="preserve">   =    38.18  เมกะจูล/ลิตร</t>
  </si>
  <si>
    <t>03</t>
  </si>
  <si>
    <t>น้ำมันเตา (C)</t>
  </si>
  <si>
    <t xml:space="preserve">   =    41.28  เมกะจูล/ลิตร</t>
  </si>
  <si>
    <t>04</t>
  </si>
  <si>
    <t xml:space="preserve">   =    36.42  เมกะจูล/ลิตร</t>
  </si>
  <si>
    <t>05</t>
  </si>
  <si>
    <t>น้ำมันเบนซิน</t>
  </si>
  <si>
    <t xml:space="preserve">   =    31.48  เมกะจูล/ลิตร</t>
  </si>
  <si>
    <t>06</t>
  </si>
  <si>
    <t>น้ำมันก๊าด</t>
  </si>
  <si>
    <t xml:space="preserve">   =    34.53  เมกะจูล/ลิตร</t>
  </si>
  <si>
    <t>07</t>
  </si>
  <si>
    <t xml:space="preserve">ก๊าซปิโตรเลียมเหลว </t>
  </si>
  <si>
    <t xml:space="preserve">   =  26.62   เมกะจูล/ลิตร</t>
  </si>
  <si>
    <t>08</t>
  </si>
  <si>
    <t xml:space="preserve">( LPG )         </t>
  </si>
  <si>
    <t xml:space="preserve">   =  50.23   เมกะจูล/กิโลกรัม</t>
  </si>
  <si>
    <t>09</t>
  </si>
  <si>
    <t xml:space="preserve">ก๊าซธรรมชาติ        </t>
  </si>
  <si>
    <t xml:space="preserve">   =  1,055   เมกะจูล/ล้านบีทียู</t>
  </si>
  <si>
    <t>10</t>
  </si>
  <si>
    <t>ถ่านหินนำเข้า</t>
  </si>
  <si>
    <t xml:space="preserve">   =  26,370  เมกะจูล/ตัน</t>
  </si>
  <si>
    <t>11</t>
  </si>
  <si>
    <t>ลิกไนต์ (ลี้)</t>
  </si>
  <si>
    <t xml:space="preserve">   =  18,420  เมกะจูล/ตัน</t>
  </si>
  <si>
    <t>12</t>
  </si>
  <si>
    <t>ลิกไนต์ (กระบี่)</t>
  </si>
  <si>
    <t xml:space="preserve">   =  10,880  เมกะจูล/ตัน</t>
  </si>
  <si>
    <t>13</t>
  </si>
  <si>
    <t>ลิกไนต์ (แม่เมาะ)</t>
  </si>
  <si>
    <t xml:space="preserve">   =  10,470  เมกะจูล/ตัน</t>
  </si>
  <si>
    <t>14</t>
  </si>
  <si>
    <t>ลิกไนต์ (แจ้คอน)</t>
  </si>
  <si>
    <t xml:space="preserve">   =  15,110  เมกะจูล/ตัน</t>
  </si>
  <si>
    <t>15</t>
  </si>
  <si>
    <t>ฟืน</t>
  </si>
  <si>
    <t xml:space="preserve">   =  15.99   เมกะจูล/กิโลกรัม</t>
  </si>
  <si>
    <t>16</t>
  </si>
  <si>
    <t>ถ่าน</t>
  </si>
  <si>
    <t xml:space="preserve">   =  28.88   เมกะจูล/กิโลกรัม</t>
  </si>
  <si>
    <t>17</t>
  </si>
  <si>
    <t>แกลบ</t>
  </si>
  <si>
    <t xml:space="preserve">   =  14.40   เมกะจูล/กิโลกรัม</t>
  </si>
  <si>
    <t>18</t>
  </si>
  <si>
    <t>กากอ้อย</t>
  </si>
  <si>
    <t xml:space="preserve">   =  7.53    เมกะจูล/กิโลกรัม</t>
  </si>
  <si>
    <t>19</t>
  </si>
  <si>
    <t xml:space="preserve">ขยะ      </t>
  </si>
  <si>
    <t xml:space="preserve">   =  4.86   เมกะจูล/กิโลกรัม</t>
  </si>
  <si>
    <t>20</t>
  </si>
  <si>
    <t xml:space="preserve">ขี้เลื่อย  </t>
  </si>
  <si>
    <t xml:space="preserve">   =  10.88  เมกะจูล/กิโลกรัม</t>
  </si>
  <si>
    <t>21</t>
  </si>
  <si>
    <t>วัสดุเหลือใช้ทางการเกษตร</t>
  </si>
  <si>
    <t xml:space="preserve">   =  12.68  เมกะจูล/กิโลกรัม</t>
  </si>
  <si>
    <t>22</t>
  </si>
  <si>
    <t>กะลาปาล์ม</t>
  </si>
  <si>
    <t xml:space="preserve">   = 16,900   เมกะจูล/ตัน</t>
  </si>
  <si>
    <t>23</t>
  </si>
  <si>
    <t>ซังข้าวโพด</t>
  </si>
  <si>
    <t xml:space="preserve">   = 1,6220  เมกะจูล/ตัน</t>
  </si>
  <si>
    <t>ค่า Heating Value และหน่วยของเชื้อเพลิงที่ใช้จะต้องเป็นไปตามที่ พพ. กำหนดใน บพร.1 ตามตัวอย่างด้านบน และหากมีเชื้อเพลิงนอกเหนือจากนี้ที่ปรึกษาฯ จะต้องแจ้งจุฬาฯ ให้รับทราบ และเพิ่มเติมในฐานข้อมูลต่อไป ในส่วนเชื้อเพลิงน้ำมันเตา ต้องระบุชนิดให้ชัดเจนตามการใช</t>
  </si>
  <si>
    <t>วิธีการ</t>
  </si>
  <si>
    <t>ประเมิน</t>
  </si>
  <si>
    <t>ตรวจวัด</t>
  </si>
  <si>
    <t>อุปกรณ์</t>
  </si>
  <si>
    <t xml:space="preserve">       การบริการที่เกี่ยวข้องกับการแพทย์ทั้งหมด โดยไม่รวมถึงหอพักแพทย์ หอพักพยาบาล ห้องเรียนนักศึกษาแพทย์</t>
  </si>
  <si>
    <t xml:space="preserve">       ห้องพักหมายเลข 1 มีผู้ใช้บริการในรอบ 1 เดือน รวมกันทั้งสิ้น 20 วัน หรือเท่ากับ 20 ห้อง-วัน/เดือน ห้องพัก</t>
  </si>
  <si>
    <t xml:space="preserve">       หมายเลข 2 มีผู้ใช้บริการในรอบ 1 เดือน รวมกันทั้งสิ้น 15 วัน หรือเท่ากับ 15 ห้อง-วัน/เดือน รวมจำนวนห้องพักที่</t>
  </si>
  <si>
    <t xml:space="preserve">       จำหน่ายได้ในรอบ 1 เดือน รวมกันทั้งสิ้น  35 ห้อง-วัน/เดือน เป็นต้น </t>
  </si>
  <si>
    <t xml:space="preserve">       หมายเลข 1 มีคนไข้ในใช้บริการในรอบ 1 เดือน รวมกันทั้งสิ้น 20 วัน หรือเท่ากับ 20 เตียง-วัน/เดือน เตียงหมายเลข </t>
  </si>
  <si>
    <t>(4)  จำนวนคนไข้ในแต่ละเดือน หมายถึง ผลรวมของเตียงคนไข้ในที่ให้บริการคูณจำนวนวันที่ให้บริการ เช่น เตียง</t>
  </si>
  <si>
    <t xml:space="preserve">(3)  จำนวนห้องพักที่จำหน่ายได้ในแต่ละเดือน หมายถึง ผลรวมของห้องพักที่ให้บริการคูณจำนวนวันที่ให้บริการ เช่น </t>
  </si>
  <si>
    <t>(1)  พื้นที่ใช้สอยสำหรับโรงแรม ได้แก่ ส่วนบริการห้องพัก พื้นที่ส่วนสาธารณะ ส่วนบริการด้านหน้า และส่วนบริการด้านหลัง</t>
  </si>
  <si>
    <t>(2)  พื้นที่ใช้สอยสำหรับโรงพยาบาล ได้แก่ พื้นที่ปรับอากาศและพื้นที่ไม่ปรับอากาศในบริเวณพื้นที่ทางการแพทย์ และ</t>
  </si>
  <si>
    <t xml:space="preserve">       2 มีคนไข้ในใช้บริการในรอบ 1 เดือน รวมกันทั้งสิ้น 15 วัน หรือเท่ากับ 15 เตียง-วัน/เดือน รวมจำนวนคนไข้ในใช้</t>
  </si>
  <si>
    <t xml:space="preserve">       บริการในรอบ 1 เดือน รวมกันทั้งสิ้น  35 เตียง-วัน/เดือน เป็นต้น</t>
  </si>
  <si>
    <t>การกำหนดเป้าหมาย</t>
  </si>
  <si>
    <t>ค่าเป้าหมาย</t>
  </si>
  <si>
    <t>ร้อยละที่ลดลงของปริมาณพลังงานที่ใช้เดิม</t>
  </si>
  <si>
    <t>ระดับของค่าการใช้พลังงานต่อหน่วยบริการ</t>
  </si>
  <si>
    <t>คณะทำงานด้านการจัดการพลังงานได้ดำเนินการติดตามความก้าวหน้าของการปฏิบัติตามมาตรการและแผน</t>
  </si>
  <si>
    <t>อนุรักษ์พลังงนที่กำหนดไว้ โดยผลการดำเนินการสรุปได้ดังต่อไปนี้</t>
  </si>
  <si>
    <t xml:space="preserve"> ในกรณีไม่มีค่าความร้อนสูงจากผู้จำหน่าย ให้อ้างอิงค่าความร้อนเฉลี่ยตามที่กรมพัฒนาพลังงานทดแทนและอนุรักษ์พลังงานกำหนด</t>
  </si>
  <si>
    <t>(เมกะจูล/เตียง-วัน)</t>
  </si>
  <si>
    <t>(เมกะจูล/ห้อง-วัน)</t>
  </si>
  <si>
    <t>ปี 2554</t>
  </si>
  <si>
    <t>เป็นผู้ได้รับประกาศนียบัตรวิชาชีพชั้นสูงและมีประสบการณ์การทำงานในอาคารอย่างน้อยสามปีโดยมีผลงานด้านการอนุรักษ์</t>
  </si>
  <si>
    <t>วิธีการเผยแพร่คณะทำงานด้านการจัดการพลังงาน</t>
  </si>
  <si>
    <t>มีการประสานงานระหว่างผู้รับผิดชอบด้านพลังงาน และทีมงานทุก ระดับอย่าง สม่ำเสมอ</t>
  </si>
  <si>
    <t>ค่าการใช้พลังงานจำเพาะ (SEC) =ปริมาณพลังงานไฟฟ้า (กิโลวัตต์-ชั่วโมง) x 3.6 (เมกะจูล/กิโลวัตต์-ชั่วโมง)+ปริมาณพลังงานความร้อน (เมกะจูล)</t>
  </si>
  <si>
    <t>ค่าประสิทธิภาพหรือสมรรถนะ</t>
  </si>
  <si>
    <t>(ข) การประเมินระดับการบริการ</t>
  </si>
  <si>
    <t>ประเภทอาคาร</t>
  </si>
  <si>
    <t>แจ้งผลการใช้พลังงานจากมิเตอร์ย่อยให้แต่ละฝ่ายทราบ แต่ไม่มีการแจ้งถึงผลการประหยัด</t>
  </si>
  <si>
    <t>ค่าการใช้พลังงานจำเพาะ (SEC)   =    ปริมาณพลังงานไฟฟ้า (กิโลวัตต์-ชั่วโมง) x 3.6(เมกะจูล/กิโลวัตต์-ชั่วโมง) + ปริมาณพลังงานความร้อน (เมกะจูล)</t>
  </si>
  <si>
    <t xml:space="preserve">           สถานศึกษา</t>
  </si>
  <si>
    <t>หมายเหตุ :</t>
  </si>
  <si>
    <t>ชื่อนิติบุคคล :</t>
  </si>
  <si>
    <t>ของอาคารควบคุม</t>
  </si>
  <si>
    <t xml:space="preserve">   เป็นไปตามที่กฎกระทรวงกำหนดทุกประการ</t>
  </si>
  <si>
    <t>ภาคผนวก</t>
  </si>
  <si>
    <t xml:space="preserve">          ผู้รับผิดชอบด้านพลังงานสามัญ</t>
  </si>
  <si>
    <t xml:space="preserve">          ผู้รับผิดชอบด้านพลังงานอาวุโส</t>
  </si>
  <si>
    <t>ผู้รับผิดชอบด้านพลังงานสามัญ</t>
  </si>
  <si>
    <t>ผู้รับผิดชอบด้านพลังงานอาวุโส</t>
  </si>
  <si>
    <t>ผลการประเมินสถานภาพการจัดการพลังงานเบื้องต้น</t>
  </si>
  <si>
    <t>ก. เปรียบเทียบข้อมูลการใช้พลังงาน</t>
  </si>
  <si>
    <t>การใช้พลังงานความร้อน</t>
  </si>
  <si>
    <t>การใช้พลังงานเชื้อเพลิงผลิตไฟฟ้า</t>
  </si>
  <si>
    <t>4.2.1  ค่าการใช้พลังงานจำเพาะของพื้นที่ใช้สอย (ทุกกรณี)</t>
  </si>
  <si>
    <t xml:space="preserve">               4.2.2  ค่าการใช้พลังงานจำเพาะของจำนวนคนไข้ใน (กรณีโรงพยาบาล)</t>
  </si>
  <si>
    <t xml:space="preserve">             4.2.3  ค่าการใช้พลังงานจำเพาะของจำนวนห้องที่จำหน่ายได้ (กรณีโรงแรม)</t>
  </si>
  <si>
    <t>หมายเหตุ : ให้ดำเนินการบันทึกเฉพาะเครื่องจักร/อุปกรณ์หลักที่มีนัยสำคัญ</t>
  </si>
  <si>
    <t>อายุการใช้งาน (ปี)</t>
  </si>
  <si>
    <t>ปริมาณการใช้
พลังงานไฟฟ้า
(กิโลวัตต์-ชั่วโมง/ปี)</t>
  </si>
  <si>
    <t>ปริมาณการ
ใช้พลังงานความร้อน
(เมกะจูล/ปี)</t>
  </si>
  <si>
    <t>สัดส่วนการ
ใช้พลังงาน
ในระบบ</t>
  </si>
  <si>
    <t>หมายเหตุ : ผู้รับผิดชอบ หมายถึง บุคคลที่รับผิดชอบมาตรการ</t>
  </si>
  <si>
    <t>การแต่งตั้งคณะผู้ตรวจประเมินการจัดการพลังงานภายในองค์กร</t>
  </si>
  <si>
    <t xml:space="preserve">     วิธีการเผยแพร่คณะผู้ตรวจประเมินการจัดการพลังงานภายในองค์กร</t>
  </si>
  <si>
    <t>8.1 การทบทวนการดำเนินงานการจัดการพลังงาน</t>
  </si>
  <si>
    <t>8.2 การเผยแพร่ผลการทบทวน วิเคราะห์ และแก้ไขข้อบกพร่องของการจัดการพลังงาน</t>
  </si>
  <si>
    <t>ภาคผนวก ก. ข้อมูลการใช้อาคาร</t>
  </si>
  <si>
    <t xml:space="preserve">               </t>
  </si>
  <si>
    <t>ภาคผนวก ข. ข้อมูลระบบไฟฟ้า</t>
  </si>
  <si>
    <t>ภาคผนวก ค. ข้อมูลการใช้เชื้อเพลิงและพลังงานหมุนเวียน</t>
  </si>
  <si>
    <t>ภาคผนวก ง. ข้อมูลการใช้เชื้อเพลิงในการผลิตไฟฟ้า</t>
  </si>
  <si>
    <t>ชื่ออาคารควบคุม :</t>
  </si>
  <si>
    <t>TSIC - ID :</t>
  </si>
  <si>
    <t xml:space="preserve">    ตารางด้านบนได้</t>
  </si>
  <si>
    <t>3. การประเมินสถานภาพการจัดการพลังงานในภาพรวมของอาคารควบคุม หากทางอาคารมีวิธีการอื่นที่เหมาะสมกว่า ก็สามารถนำมาใช้แทน</t>
  </si>
  <si>
    <t xml:space="preserve">    การใช้พลังงานไฟฟ้า</t>
  </si>
  <si>
    <t>ใช้งานจริง</t>
  </si>
  <si>
    <t>5.2 แผนการฝึกอบรม และกิจกรรมเพื่อส่งเสริมการอนุรักษ์พลังงาน</t>
  </si>
  <si>
    <t xml:space="preserve">     วิธีการเผยแพร่แผนฝึกอบรมและกิจกรรมเพื่อส่งเสริมการอนุรักษ์พลังงาน</t>
  </si>
  <si>
    <t>5.3 การเผยแพร่แผนฝึกอบรมและกิจกรรมเพื่อส่งเสริมการอนุรักษ์พลังงาน</t>
  </si>
  <si>
    <t xml:space="preserve">      เพื่อให้พนักงานทุกคนรับทราบและเข้าร่วมดำเนินการตามแผนฝึกอบรมและกิจกรรมเพื่อส่งเสริมการอนุรักษ์พลังงานขององค์กร โดยอาคารได้ดำเนินการเผยแพร่และดำเนินการดังต่อไปนี้</t>
  </si>
  <si>
    <t xml:space="preserve">          การปฏิบัติตามเป้าหมายและแผนอนุรักษ์พลังงาน และแผนการฝึกอบรม</t>
  </si>
  <si>
    <t xml:space="preserve">          และกิจกรรมเพื่อส่งเสริมการอนุรักษ์พลังงาน</t>
  </si>
  <si>
    <t xml:space="preserve"> เพื่อให้พนักงานทุกคนรับทราบ คำสั่งแต่งตั้งคณะผู้ตรวจประเมินการจัดการพลังงานภายในองค์กร 
โดยอาคารได้ดำเนินการเผยแพร่และดำเนินการดังต่อไปนี้</t>
  </si>
  <si>
    <t xml:space="preserve"> แบบประเมินการใช้พลังงานในเครื่องจักร/อุปกรณ์หลัก</t>
  </si>
  <si>
    <t>เครื่องจักร/อุปกรณ์หลัก</t>
  </si>
  <si>
    <t>ประเภทพลังงาน</t>
  </si>
  <si>
    <t xml:space="preserve">(1) ปริมาณการใช้พลังงาน </t>
  </si>
  <si>
    <t xml:space="preserve">(2) ชั่วโมงการใช้งาน </t>
  </si>
  <si>
    <t xml:space="preserve">(3) ศักยภาพการปรับปรุง </t>
  </si>
  <si>
    <t>คะแนนรวม  (1) x (2) x (3)</t>
  </si>
  <si>
    <t>ลำดับความสำคัญ</t>
  </si>
  <si>
    <t>น้อยที่สุด  (1 คะแนน)</t>
  </si>
  <si>
    <t>น้อย         (2 คะแนน)</t>
  </si>
  <si>
    <t>ปานกลาง (3 คะแนน)</t>
  </si>
  <si>
    <t>มาก          (4 คะแนน)</t>
  </si>
  <si>
    <t>มากที่สุด   (5 คะแนน)</t>
  </si>
  <si>
    <t>น้อย         (1 คะแนน)</t>
  </si>
  <si>
    <t>ปานกลาง (2 คะแนน)</t>
  </si>
  <si>
    <t>มาก         (3 คะแนน)</t>
  </si>
  <si>
    <t>มากที่สุด  (4 คะแนน)</t>
  </si>
  <si>
    <t>1. เครื่องจักร/อุปกรณ์หลัก ที่มีคะแนนรวมมาก ถือว่ามีความสำคัญในการนำไปกำหนดเป็นมาตรการอนุรักษ์พลังงาน</t>
  </si>
  <si>
    <t xml:space="preserve">                 </t>
  </si>
  <si>
    <t xml:space="preserve">2.  กรณีมีหลายแผนกให้เพิ่มตารางตามจำนวนแผนกที่มีการใช้พลังงาน  </t>
  </si>
  <si>
    <t>การค้นหาการใช้พลังงานที่มีนัยสำคัญในเครื่องจักร/อุปกรณ์หลัก อาคารควบคุมได้ดำเนินการโดยการ</t>
  </si>
  <si>
    <t>3.  แนวทางนี้เป็นข้อแนะนำเท่านั้น ท่านสามารถใช้วิธีการอื่นในการประเมินที่มีค่านี้ได้ เช่น การตรวจวัด การใช้งานจริง</t>
  </si>
  <si>
    <t>ภาคผนวก จ. สัดส่วนการใช้พลังงานไฟฟ้า</t>
  </si>
  <si>
    <t xml:space="preserve">ภาคผนวก ช. การประเมินศักยภาพของเครื่องจักร/อุปกรณ์ที่มีนัยสำคัญ </t>
  </si>
  <si>
    <t xml:space="preserve"> เพื่อนำไปค้นหามาตรการอนุรักษ์พลังงาน</t>
  </si>
  <si>
    <t xml:space="preserve">      ลงชื่อ...........................................................</t>
  </si>
  <si>
    <t>หมายเหตุ : รายละเอียดอ้างอิงอยู่ในภาคผนวก ข.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</si>
  <si>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</si>
  <si>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</si>
  <si>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</si>
  <si>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</si>
  <si>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</si>
  <si>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</si>
  <si>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</si>
  <si>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</si>
  <si>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</si>
  <si>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 xml:space="preserve">          อื่นๆ (ระบุ)  ....................................................</t>
  </si>
  <si>
    <t>ค่าการใช้พลังงานจำเพาะ (SEC) = ปริมาณพลังงานไฟฟ้า(กิโลวัตต์-ชั่วโมง) x 3.6(เมกะจูล/กิโลวัตต์-ชั่วโมง)+ปริมาณพลังงานความร้อน (เมกะจูล)</t>
  </si>
  <si>
    <t xml:space="preserve">          เพื่อให้พนักงานทุกคนรับทราบและติดตามผลการทบทวนวิเคราะห์ และแก้ไขข้อบกพร่องของการจัดการพลังงานขององค์กร โดยอาคารได้ดำเนินการเผยแพร่และดำเนินการดังต่อไปนี้</t>
  </si>
  <si>
    <t xml:space="preserve">          วิธีการเผยแพร่ผลการทบทวน วิเคราะห์ และแก้ไขข้อบกพร่องของการจัดการพลังงาน</t>
  </si>
  <si>
    <t xml:space="preserve">         การประเมินศักยภาพของเครื่องจักร/อุปกรณ์ที่มีนัยสำคัญ เพื่อนำไปค้นหามาตรการอนุรักษ์พลังงาน</t>
  </si>
  <si>
    <t xml:space="preserve">         ตรวจวัดหาข้อมูลปริมาณการใช้พลังงาน ชั่วโมงการทำงาน และวิเคราะห์หาค่าประสิทธิภาพและการสูญเสียพลังงาน</t>
  </si>
  <si>
    <t xml:space="preserve">         ในแต่ละเครื่องจักร/อุปกรณ์หลักที่มีการใช้ในอาคารควบคุม ซึ่งมีผลสรุปได้ดังนี้</t>
  </si>
  <si>
    <t>ปี 2553</t>
  </si>
  <si>
    <r>
      <t xml:space="preserve">ตารางที่ 4.2 </t>
    </r>
    <r>
      <rPr>
        <sz val="16"/>
        <color indexed="8"/>
        <rFont val="TH SarabunPSK"/>
        <family val="2"/>
      </rPr>
      <t>ปริมาณการใช้พลังงานต่อหน่วยจำนวนคนไข้ใน</t>
    </r>
    <r>
      <rPr>
        <sz val="16"/>
        <color indexed="10"/>
        <rFont val="TH SarabunPSK"/>
        <family val="2"/>
      </rPr>
      <t xml:space="preserve"> ในรอบปี 2554 และปี 2555</t>
    </r>
  </si>
  <si>
    <r>
      <t xml:space="preserve">ตารางที่ 4.3 </t>
    </r>
    <r>
      <rPr>
        <sz val="16"/>
        <color indexed="8"/>
        <rFont val="TH SarabunPSK"/>
        <family val="2"/>
      </rPr>
      <t>ปริมาณการใช้พลังงานต่อหน่วยจำนวนห้องที่จำหน่ายได้</t>
    </r>
    <r>
      <rPr>
        <sz val="16"/>
        <color indexed="10"/>
        <rFont val="TH SarabunPSK"/>
        <family val="2"/>
      </rPr>
      <t>ในรอบปี 2554 และปี 2555</t>
    </r>
  </si>
  <si>
    <t>6. อื่นๆ (ระบุ) ...............................................................</t>
  </si>
  <si>
    <t>4. แผนการฝึกอบรม</t>
  </si>
  <si>
    <t>ปี 2555</t>
  </si>
  <si>
    <t>5. แผนกิจกรรมเพื่อส่งเสริมการอนุรักษ์พลังงาน</t>
  </si>
  <si>
    <t>ไอน้ำที่ซื้อ</t>
  </si>
  <si>
    <t>หมายเหตุ : รายละเอียดอ้างอิงอยู่ในภาคผนวก ง.</t>
  </si>
  <si>
    <t>หมายเหตุ : กรณีอาคารดำเนินการทบทวนภายหลังเดือน ธันวาคม ให้ระบุเพิ่มเติม</t>
  </si>
  <si>
    <t xml:space="preserve">5.1 การกำหนดเป้าหมายและแผนอนุรักษ์พลังงาน </t>
  </si>
  <si>
    <t xml:space="preserve">     เป้าหมายการอนุรักษ์พลังงาน </t>
  </si>
  <si>
    <t>กลุ่มผู้เข้าร่วมกิจกรรม</t>
  </si>
  <si>
    <t>การติดตามการดำเนินการ</t>
  </si>
  <si>
    <t xml:space="preserve"> การตรวจสอบและวิเคราะห์การปฏิบัติตาม</t>
  </si>
  <si>
    <t xml:space="preserve">     เป้าหมายและแผนอนุรักษ์พลังงาน</t>
  </si>
  <si>
    <t>4. ผลการตรวจสอบและวิเคราะห์การปฏิบัติตามเป้าหมายและ</t>
  </si>
  <si>
    <t>5. ผลการติดตามการดำเนินการตามแผนฝึกอบรม</t>
  </si>
  <si>
    <t>6. ผลการติดตามการดำเนินการตามแผนกิจกรรมเพื่อ</t>
  </si>
  <si>
    <t>7. อื่นๆ (ระบุ) ...............................................................</t>
  </si>
  <si>
    <t>2. ผลการตรวจสอบการปฏิบัติตามเป้าหมายการอนุรักษ์พลังงาน</t>
  </si>
  <si>
    <t xml:space="preserve">ครั้งที่ </t>
  </si>
  <si>
    <t>พ.ศ.</t>
  </si>
  <si>
    <t xml:space="preserve">        ผลิตสำรองกรณีฉุกเฉิน</t>
  </si>
  <si>
    <t>(3)=(1)+(2)
รวม</t>
  </si>
  <si>
    <t>เตียง (รายละเอียดจำนวนเตียงคนไข้ใน แสดงในภาคผนวก ก.)</t>
  </si>
  <si>
    <t xml:space="preserve">          ศูนย์การค้า</t>
  </si>
  <si>
    <t>ผลิตใช้เองภายในอาคาร</t>
  </si>
  <si>
    <t xml:space="preserve">                        ปริมาณการใช้พลังงานไฟฟ้าแยกรายระบบ</t>
  </si>
  <si>
    <r>
      <t xml:space="preserve">รูปที่ 4-9 </t>
    </r>
    <r>
      <rPr>
        <sz val="16"/>
        <color indexed="8"/>
        <rFont val="TH SarabunPSK"/>
        <family val="2"/>
      </rPr>
      <t>ค่าการใช้พลังงานจำเพาะของจำนวนห้องที่จำหน่ายได้</t>
    </r>
    <r>
      <rPr>
        <sz val="16"/>
        <color indexed="10"/>
        <rFont val="TH SarabunPSK"/>
        <family val="2"/>
      </rPr>
      <t>ในรอบปี 2554 และปี 2555</t>
    </r>
  </si>
  <si>
    <r>
      <t xml:space="preserve">รูปที่ 4-8 </t>
    </r>
    <r>
      <rPr>
        <sz val="16"/>
        <color indexed="8"/>
        <rFont val="TH SarabunPSK"/>
        <family val="2"/>
      </rPr>
      <t>ค่าการใช้พลังงานจำเพาะของจำนวนคนไข้ใน</t>
    </r>
    <r>
      <rPr>
        <sz val="16"/>
        <color indexed="10"/>
        <rFont val="TH SarabunPSK"/>
        <family val="2"/>
      </rPr>
      <t>ในรอบปี 2554 และปี 2555</t>
    </r>
  </si>
  <si>
    <t>หรือเปรียบเทียบข้อมูลการใช้พลังงานกับอาคารอื่น  (ถ้ามี)</t>
  </si>
  <si>
    <t xml:space="preserve">     ข. เปรียบเทียบข้อมูลการใช้พลังงานหรือดัชนีการใช้พลังงานเทียบกับค่าเป้าหมายภายในอาคาร  </t>
  </si>
  <si>
    <t>เทียบกับค่าเป้าหมายภายในอาคารหรือเปรียบเทียบข้อมูล (ถ้ามี)</t>
  </si>
  <si>
    <t>E : mail</t>
  </si>
  <si>
    <t>มหาวิทยาลัยมหิดล</t>
  </si>
  <si>
    <t>พุทธมณฑลสาย 4</t>
  </si>
  <si>
    <t>ศาลายา</t>
  </si>
  <si>
    <t>พุทธมณฑล</t>
  </si>
  <si>
    <t>นครปฐม</t>
  </si>
  <si>
    <t>เครื่องปรับอากาศ</t>
  </si>
  <si>
    <t>ระบบแสงสว่าง</t>
  </si>
  <si>
    <t>X</t>
  </si>
  <si>
    <t>ตรวจเช็คทำความสะอาดและบำรุงรักษาตามระยะเวลา ซึ่งดำเนินการโดยฝ่ายอาคารสถานที่</t>
  </si>
  <si>
    <t>1.นำข้อมูลการใช้อุปกรณ์มาหาค่ากำลังไฟฟ้า และชั่วโมงการใช้งานมาคำนวณหาค่าพลังงานไฟฟ้าที่ใช้ต่อวันที่สภาวะก่อนปรับปรุง</t>
  </si>
  <si>
    <t>2.นำข้อมูลการใช้อุปกรณ์มาหาค่ากำลังไฟฟ้า และชั่วโมงการใช้งานมาคำนวณหาค่าพลังงานไฟฟ้าที่ใช้ต่อวันที่สภาวะหลังปรับปรุง</t>
  </si>
  <si>
    <t>3.คำนวณหาผลประหยัดจากค่าความแตกต่างของพลังงานไฟฟ้าที่ใช้</t>
  </si>
  <si>
    <t>การบำรุงรักษาเครื่องปรับอากาศที่เหมาะสมประเมิณได้ว่าจะประหยัดพลังงานได้ประมาณ 5%</t>
  </si>
  <si>
    <t>เครื่องปรับอากาศแบบแยกส่วน</t>
  </si>
  <si>
    <t>ปี 2556</t>
  </si>
  <si>
    <t>-</t>
  </si>
  <si>
    <t>อาคารชุดพักอาศัยมหาวิทยาลัยมหิดล ศาลายา</t>
  </si>
  <si>
    <t>รูปที่ 1-1  ผังโครงสร้างคณะทำงานด้านการจัดการพลังงาน</t>
  </si>
  <si>
    <t>1.3 ผังองค์กรศูนย์บริหารสินทรัพย์</t>
  </si>
  <si>
    <t>1.2  การแต่งตั้งคณะทำงานด้านการจัดการพลังงาน และอำนาจหน้าทึ่ความรับผิดชอบ</t>
  </si>
  <si>
    <t xml:space="preserve">      เพื่อให้พนักงานทุกคนรับทราบ คำสั่งแต่งตั้งคณะทำงานด้านการจัดการพลังงาน โดยอาคารชุดพักอาศัย มหาวิทยาลัยมหิดล ได้ดำเนินการเผยแพร่และดำเนินการดังต่อไปนี้</t>
  </si>
  <si>
    <t>จำนวนติดประกาศ …4.. แห่ง</t>
  </si>
  <si>
    <t xml:space="preserve">     หลักฐานหรือเอกสารต่างๆ ที่แสดงถึงการเผยแพร่คณะทำงานด้านการจัดการพลังงาน ให้กับพนักงานในองค์กรได้รับทราบอย่างทั่วถึง</t>
  </si>
  <si>
    <t>(ก) การเผยแพร่โดยการติดบอร์ดประชาสัมพันธ์ (บอร์ดหน้าลิฟต์)</t>
  </si>
  <si>
    <t>รูปที่ 3-1 นโยบายอนุรักษ์พลังงาน</t>
  </si>
  <si>
    <t>9073 02003585728</t>
  </si>
  <si>
    <t>9073 020017784628</t>
  </si>
  <si>
    <t>20963898</t>
  </si>
  <si>
    <t>Z10055573</t>
  </si>
  <si>
    <t>ลิฟท์</t>
  </si>
  <si>
    <t>ปั๊มน้ำ</t>
  </si>
  <si>
    <t>อุปกรณ์ ส.น.ง</t>
  </si>
  <si>
    <t>การบำรุงรักษาเครื่องปรับอากาศชนิดแยกส่วนที่เหมาะสม</t>
  </si>
  <si>
    <t>บำรุงรักษาเครื่องปรับอากาศชนิดแยกส่วนที่เหมาะสม</t>
  </si>
  <si>
    <t>เพิ่มประสิทธิภาพและยืดอายุการใช้งาน
เครื่องปรับอากาศ</t>
  </si>
  <si>
    <t xml:space="preserve">   บำรุงรักษาเครื่องปรับอากาศชนิดแยกส่วนที่เหมาะสม</t>
  </si>
  <si>
    <t>นาย ธรรมนูญ ชูกลิ่น</t>
  </si>
  <si>
    <t>วิศวกร</t>
  </si>
  <si>
    <t>ให้เครื่องปรับอากาศทำงานอย่างมีประสิทธิภาพและเพื่อยืดอายุการใช้งาน</t>
  </si>
  <si>
    <t xml:space="preserve">    วิศวกร</t>
  </si>
  <si>
    <t>หลักสูตร/กิจกรรม</t>
  </si>
  <si>
    <t>กลุ่มผู้เข้าอบรม</t>
  </si>
  <si>
    <t>จำนวนผู้เข้าอบรม</t>
  </si>
  <si>
    <t>คณะทำงาน</t>
  </si>
  <si>
    <t>การอนุรักษ์พลังงานในระบบปรับอากาศ</t>
  </si>
  <si>
    <t>คุณ วรวุฒิ ศรีจันทร์</t>
  </si>
  <si>
    <t>การอนุรักษ์พลังงานในระบบแสงสว่าง</t>
  </si>
  <si>
    <t>จัดบอร์ดประชาสัมพันธ์</t>
  </si>
  <si>
    <t>ทุกฝ่าย</t>
  </si>
  <si>
    <t>หมายเหตุ : ผู้รับผิดชอบ หมายถึง บุคคลที่รับผิดชอบหลักสูตร/กิจกรรม</t>
  </si>
  <si>
    <t>จำนวนผู้ได้รับ …... คน</t>
  </si>
  <si>
    <t xml:space="preserve">     หลักฐานหรือเอกสารต่างๆ ที่แสดงถึงการเผยแพร่แผนฝึกอบรมและกิจกรรมเพื่อส่งเสริมการอนุรักษ์พลังงาน</t>
  </si>
  <si>
    <t>6.1 ผลการติดตามการดำเนินการของมาตรการอนุรักษ์พลังงาน</t>
  </si>
  <si>
    <t>บำรุงรักษาเครื่องปรับอากาศชนิดแยกส่วนที่
เหมาะสม</t>
  </si>
  <si>
    <t>ประชุมติดตามการดำเนินงานตามแผนงาน 3 เดือนครั้ง</t>
  </si>
  <si>
    <t>ตรวจสอบการปฏิบัติตามเป้าหมายการอนุรักษ์พลังงาน</t>
  </si>
  <si>
    <t>แผนการอนุรักษ์พลังงานตามเป้าหมาย</t>
  </si>
  <si>
    <t>ผลการอนุรักษ์พลังงานที่เกิดขึ้นจริง</t>
  </si>
  <si>
    <t>ระดับของค่าการใช้พลังงานต่อหน่วยบริการที่ 1</t>
  </si>
  <si>
    <t>ระดับของค่าการใช้พลังงานต่อหน่วยบริการที่ 2</t>
  </si>
  <si>
    <t>ระดับของค่าการใช้พลังงานต่อหน่วยบริการที่ 3</t>
  </si>
  <si>
    <t>ม.ค. 57 - ธ.ค. 55</t>
  </si>
  <si>
    <t>ล้าช้า</t>
  </si>
  <si>
    <t xml:space="preserve"> -</t>
  </si>
  <si>
    <t>จำนวน
ผู้เข้าร่วมกิจกรรม</t>
  </si>
  <si>
    <t>ชื่อหลักสูตร/กิจกรรม</t>
  </si>
  <si>
    <t>6.2 ผลการติดตามการดำเนินงานของแผนการฝึกอบรมและกิจกรรมส่งเสริมการอนุรักษ์พลังงาน</t>
  </si>
  <si>
    <t xml:space="preserve">     หลักฐานหรือเอกสารต่างๆ ที่แสดงถึงการเผยแพร่คณะผู้ตรวจประเมินการจัดการพลังงานให้กับพนักงาน ในองค์กร</t>
  </si>
  <si>
    <t>ได้รับทราบอย่างทั่วถึง</t>
  </si>
  <si>
    <t>ม.ค</t>
  </si>
  <si>
    <t>ก.พ</t>
  </si>
  <si>
    <t>มี.ค</t>
  </si>
  <si>
    <t>8. การทบทวน วิเคราะห์ และแก้ไขข้อบกพร่องของการจัดการพลังงาน</t>
  </si>
  <si>
    <t xml:space="preserve">           หลักฐานหรือเอกสารต่างๆ ที่แสดงถึงการเผยแพร่ผลการทบทวน วิเคราะห์ และแก้ไขข้อบกพร่องของการจัดการ</t>
  </si>
  <si>
    <t>พลังงานให้กับพนักงานในองค์กรได้รับทราบอย่างทั่วถึง</t>
  </si>
  <si>
    <t>อาคารชุดพักอาศัยมหาวิทยาลัยมหิดล ศาลายา ( D )</t>
  </si>
  <si>
    <t>อาคารชุดพักอาศัยมหาวิทยาลัยมหิดล ศาลายา ( ABC )</t>
  </si>
  <si>
    <t>ไฟฟ้าสำรอง</t>
  </si>
  <si>
    <t>เครื่องกำเนิดไฟฟ้าสำรอง</t>
  </si>
  <si>
    <t>น้ำมันดัเซล</t>
  </si>
  <si>
    <t xml:space="preserve">          แผนก อาคารชุดพักอาศัยฯ</t>
  </si>
  <si>
    <t>อาคารเริ่มเปิดดำเนินการ เมื่อปี พ.ศ. 2540</t>
  </si>
  <si>
    <t>จำนวนผู้พักอาศัย   1000   คน</t>
  </si>
  <si>
    <t>จำนวน  4  แผนก/ฝ่าย</t>
  </si>
  <si>
    <t xml:space="preserve">      เพื่อให้พนักงานทุกคนรับทราบ ผลการประเมินสถานภาพการจัดการพลังงานเบื้องต้น โดยอาคารชุดพักอาศัย มหาวิทยาลัยมหิดล ได้ดำเนินการเผยแพร่และดำเนินการดังต่อไปนี้</t>
  </si>
  <si>
    <t xml:space="preserve">      เพื่อให้พนักงานทุกคนรับทราบ นโยบายอนุรักษ์พลังงานขององค์กร โดยอาคารชุดพักอาศัย มหาวิทยาลัยมหิดล ได้ดำเนินการเผยแพร่และดำเนินการดังต่อไปนี้</t>
  </si>
  <si>
    <t xml:space="preserve">      เพื่อให้พนักงานทุกคนรับทราบ การประเมินศักยภาพการอนุรักษ์พลังงาน โดยอาคารชุดพักอาศัย มหาวิทยาลัยมหิดล ได้ดำเนินการเผยแพร่และดำเนินการดังต่อไปนี้</t>
  </si>
  <si>
    <t>ไม่มีวิทยากรมาฝึกอบรบ</t>
  </si>
  <si>
    <t xml:space="preserve">     ส่งเสริมการอนุรักษ์พลังงาน</t>
  </si>
  <si>
    <t xml:space="preserve">      เพื่อให้พนักงานทุกคนรับทราบการกำหนดเป้าหมายและแผนอนุรักษ์พลังงาน และแผนการฝึกอบรมและกิจกรรมเพื่อการอนุรักษ์พลังงานขององค์กร โดยอาคารได้ดำเนินการเผยแพร่และดำเนินการดังต่อไปนี้</t>
  </si>
  <si>
    <t>6.3 การเผยแพร่การกำหนดเป้าหมายและแผนอนุรักษ์พลังงาน และแผนการฝึกอบรมและกิจกรรมเพื่อ</t>
  </si>
  <si>
    <t>2.2 วิธีการเผยแพร่ผลการประเมินสถานภาพการจัดการพลังงานเบื้องต้น</t>
  </si>
  <si>
    <t>3.2  วิธีการเผยแพร่นโยบายอนุรักษ์พลังงานขององค์กร</t>
  </si>
  <si>
    <t>4.10  วิธีการเผยแพร่การประเมินศักยภาพการอนุรักษ์พลังงาน</t>
  </si>
  <si>
    <t>เว็บไซด์</t>
  </si>
  <si>
    <t>(ใส่เอกสารการเผยแพร่คณะทำงานฯ วิธีการที่ 2)</t>
  </si>
  <si>
    <t>หมายเหตุ : กรณีมีวิธีการเผยแพร่มากกว่า 2 วิธีการ อาคารสามารถเพิ่มจำนวนการแสดงเอกสาร หลักฐานรูปภาพต่างๆเพิ่มเติม</t>
  </si>
  <si>
    <t xml:space="preserve">1.1 โครงสร้างคณะทำงานด้านการจัดการพลังงาน ศูนย์บริหารสินทรัพย์ </t>
  </si>
  <si>
    <t>1.2 โครงสร้างคณะทำงานด้านจัดการพลังงาน ศูนย์บริหารสินทรัพย์</t>
  </si>
  <si>
    <t xml:space="preserve"> ตัวแทนในแต่ละส่วนงานของศูนย์บริหารสินทรัพย์ที่เป็นคณะทำงานด้านการจัดการพลังงาน</t>
  </si>
  <si>
    <t>(ข) .............(เผยแพร่ผ่านเว็ปไซด์)................................</t>
  </si>
  <si>
    <t>เผยแพร่ผ่านเว็ปไซด์</t>
  </si>
  <si>
    <t>โครงการชี้จุดลดพลังงานสูญเสีย</t>
  </si>
  <si>
    <t>2540</t>
  </si>
  <si>
    <t>2557</t>
  </si>
  <si>
    <t>คุณพนิตานันท์ ผลจันทร์ภา</t>
  </si>
  <si>
    <t>(ข) .............(เผยแพร่ผ่านเว็บไซด์)................................</t>
  </si>
  <si>
    <t>(เผยแพร่ผ่านเว็บไซด์).</t>
  </si>
  <si>
    <t>เผยแพร่ผ่านเว็บไซด์)</t>
  </si>
  <si>
    <t>เผยแพร่ผ่านเว็บไซด์</t>
  </si>
  <si>
    <t>อื่นๆ  เผยแพร่ผ่านเว็บไซด์</t>
  </si>
  <si>
    <t xml:space="preserve">                        ปริมาณการใช้พลังงานเชื้อเพลิง</t>
  </si>
  <si>
    <t>02-441-9205</t>
  </si>
  <si>
    <t>02-441-9201</t>
  </si>
  <si>
    <t>จำนวนพนักงาน    12       คน</t>
  </si>
  <si>
    <t>ปั้มน้ำ</t>
  </si>
  <si>
    <t>BTU</t>
  </si>
  <si>
    <t>kW/Tr</t>
  </si>
  <si>
    <t>ระบบปรับอากาศ อาคาร A (ห้องพัก)</t>
  </si>
  <si>
    <t>ระบบปรับอากาศ อาคาร A (ห้องทำงาน)</t>
  </si>
  <si>
    <t>ระบบปรับอากาศ อาคาร A (Front)</t>
  </si>
  <si>
    <t>ระบบปรับอากาศ อาคาร A (ห้อง ผจก)</t>
  </si>
  <si>
    <t>ระบบปรับอากาศ อาคาร B (ห้องพัก)</t>
  </si>
  <si>
    <t>ระบบปรับอากาศ อาคาร B (ร้านค้า 1)</t>
  </si>
  <si>
    <t>ระบบปรับอากาศ อาคาร B (ร้านค้า 2)</t>
  </si>
  <si>
    <t>ระบบปรับอากาศ อาคาร B (ร้านค้า 3)</t>
  </si>
  <si>
    <t>ระบบปรับอากาศ อาคาร B (ร้านค้า 4)</t>
  </si>
  <si>
    <t>ระบบปรับอากาศ อาคาร C (ร้านค้า 1)</t>
  </si>
  <si>
    <t>ระบบปรับอากาศ อาคาร C (ห้องพัก)</t>
  </si>
  <si>
    <t>ระบบปรับอากาศ อาคาร C (ห้องช่าง)</t>
  </si>
  <si>
    <t xml:space="preserve">       หมายเหตุ        ปริมาณการสูญเสียพลังงาน (เมกะจูล/ปี)</t>
  </si>
  <si>
    <t>เปลี่ยนเครื่องปรับอากาศที่ใช้งานเกินสิบปี ( อาคาร C )</t>
  </si>
  <si>
    <t>ระบบปรับอากาศ อาคาร D (ห้องพัก)</t>
  </si>
  <si>
    <t>ระบบปรับอากาศ อาคาร D (โถงกลาง)</t>
  </si>
  <si>
    <t>ระบบปรับอากาศ อาคาร D (ห้องช่าง)</t>
  </si>
  <si>
    <t>ระบบปรับอากาศ อาคาร D (ร้านค้า 1)</t>
  </si>
  <si>
    <t>ระบบปรับอากาศ อาคาร D (ร้านค้า 2)</t>
  </si>
  <si>
    <t>ระบบปรับอากาศ อาคาร D (ร้านค้า 3)</t>
  </si>
  <si>
    <t>เพิ่มประสิทธิภาพการใช้งาน เครื่องปรับอากาศ</t>
  </si>
  <si>
    <t>1111 เครื่อง</t>
  </si>
  <si>
    <t>อาคารชุดพักอาศัยมหาวิทยาลัยมหิดล อาคาร A B C D</t>
  </si>
  <si>
    <t>การใช้ไฟฟ้าของเครื่องปรับอากาศแบบแยกส่วน จำนวน 1111 เครื่อง= 3,994,326 กิโลวัตต์-ชั่วโมง/ปี</t>
  </si>
  <si>
    <t>นาย วรวุฒิ ศรีจันทร์</t>
  </si>
  <si>
    <t>เครื่องปรับอากาศที่ใช้งานเกินสิบปี ( อาคาร C )</t>
  </si>
  <si>
    <t>227     เครื่อง</t>
  </si>
  <si>
    <t>อาคาร C</t>
  </si>
  <si>
    <t>เพื่อลดการใช้พลังงานในระบบปรับอากาศในอาคาร และให้สอดคล้องกับนโยบายการอนุรักษ์พลังงาน</t>
  </si>
  <si>
    <t xml:space="preserve"> ทำการเปลี่ยนเครื่องปรับอากาศจากของเดิมที่มีอายุการใช้งานเกินสิบปีขึ้นไป โดยเปลี่ยนเป็นเครื่องปรับอากาศรุ่นใหม่</t>
  </si>
  <si>
    <t xml:space="preserve">ที่มีประสิทธิภาพสูงกว่าเดิมมาทดแทน </t>
  </si>
  <si>
    <t>กำหนดผู้รับผิดชอบเป็นผู้ตรวจสอบและทำการบันทึกการตรวจสอบ (เก็บหลักฐานด้วย)  และนำข้อมูลที่ได้มาประมวล</t>
  </si>
  <si>
    <t>ผลประหยัดโดยการวิเคราะห์เป็นร้อยละ แล้วนำร้อยละที่ได้มาเปรียบเทียบกับเป้าหมายที่ตั้งไว้</t>
  </si>
  <si>
    <t>มาตรการที่ 1 มาตรการเปลี่ยนเครื่องปรับอากาศเป็นแบบประสิทธิภาพสูง</t>
  </si>
  <si>
    <t>รายการ</t>
  </si>
  <si>
    <t>สัญลักษณ์</t>
  </si>
  <si>
    <t>ข้อมูล</t>
  </si>
  <si>
    <t>ที่มาของข้อมูล</t>
  </si>
  <si>
    <t>1. ข้อมูลเบื้องต้น</t>
  </si>
  <si>
    <t>1.1 ค่าไฟฟ้าฉลี่ยต่อหน่วย</t>
  </si>
  <si>
    <t>฿/kWh</t>
  </si>
  <si>
    <t>ใบแจ้งหนี้ค่าไฟฟ้า</t>
  </si>
  <si>
    <t>1.2 ค่า kW/TR ของระบบปรับอากาศใหม่</t>
  </si>
  <si>
    <t>kW/TR</t>
  </si>
  <si>
    <t>ข้อมูลจากผู้ผลิต</t>
  </si>
  <si>
    <t>1.3 ชั่วโมงการใช้งานของเครื่องปรับอากาศ</t>
  </si>
  <si>
    <t>h</t>
  </si>
  <si>
    <t>h/y</t>
  </si>
  <si>
    <t>จากการใช้งานจริง</t>
  </si>
  <si>
    <t>1.4 แฟคเตอร์การทำงานคอมเพรสเซอร์และเปิดใช้งาน</t>
  </si>
  <si>
    <t>OF</t>
  </si>
  <si>
    <t>%</t>
  </si>
  <si>
    <t>1.5 จำนวนเครื่องปรับอากาศที่ต้องการเปลี่ยน</t>
  </si>
  <si>
    <t>N</t>
  </si>
  <si>
    <t>Set</t>
  </si>
  <si>
    <t>1.6 ขนาดการทำความเย็นของเครื่องปรับอากาศรวม</t>
  </si>
  <si>
    <t>Btu</t>
  </si>
  <si>
    <t>Btu/hr</t>
  </si>
  <si>
    <t>ชุดที่จะเปลี่ยน</t>
  </si>
  <si>
    <t>1.7 ค่าใช้จ่ายในการเปลี่ยนเครื่องปรับอากาศทั้งหมด</t>
  </si>
  <si>
    <t>฿</t>
  </si>
  <si>
    <t>15,000 บาท/ตัน</t>
  </si>
  <si>
    <t>2. ข้อมูลตรวจวัด</t>
  </si>
  <si>
    <t>2.1 ค่า kW/TR ของเครื่องปรับอากาศเดิม</t>
  </si>
  <si>
    <t>ChPo</t>
  </si>
  <si>
    <t>ค่าเฉลี่ยจากการตรวจวัด</t>
  </si>
  <si>
    <t>3. การวิเคราะห์ทางเทคนิค</t>
  </si>
  <si>
    <t>3.1 อัตราการทำความเย็นรวม</t>
  </si>
  <si>
    <t>TR</t>
  </si>
  <si>
    <t>3.2 พลังไฟฟ้าก่อนปรับปรุง</t>
  </si>
  <si>
    <t>kW</t>
  </si>
  <si>
    <t>3.3 พลังไฟฟ้าหลังปรังปรุง</t>
  </si>
  <si>
    <t>3.4 พลังงานไฟฟ้าลดลง</t>
  </si>
  <si>
    <t>3.5 พลังงานไฟฟ้าก่อนการปรับปรุง</t>
  </si>
  <si>
    <t>kWh/y</t>
  </si>
  <si>
    <t>3.6 พลังงานนไฟฟ้าหลังปรับปรุง</t>
  </si>
  <si>
    <t>3.7 พลังงานไฟฟ้าลดลง</t>
  </si>
  <si>
    <t>3.8 ค่าพลังงานไฟฟ้าลดลง</t>
  </si>
  <si>
    <t>฿/y</t>
  </si>
  <si>
    <t>4. การวิเคราะห์การลงทุน</t>
  </si>
  <si>
    <t>4.1 ระยะเวลาคืนทุน</t>
  </si>
  <si>
    <t>PB</t>
  </si>
  <si>
    <t>y</t>
  </si>
  <si>
    <t>5. สรุปผลที่ได้จากการวิเคราะห์</t>
  </si>
  <si>
    <t>5.1 พลังงานไฟฟ้าลดลง</t>
  </si>
  <si>
    <t>5.2 ค่าพลังงานไฟฟ้าลดลง</t>
  </si>
  <si>
    <t>5.3 ระยะเวลาคืนทุน</t>
  </si>
  <si>
    <t>อัตราค่าไฟฟ้าเฉลี่ย 3.62 บาท/กิโลวัตต์ -ชั่วโมง คิดเป็นเงินประยัดได้ 722,973.01 บาท</t>
  </si>
  <si>
    <t>ยังไม่มีงบประมาณดำเนินการ</t>
  </si>
  <si>
    <t>ปี 2559</t>
  </si>
  <si>
    <t>รูปที่ 8-2 เอกสารวาระการประชุมทบทวนด้านการจัดการพลังงาน</t>
  </si>
  <si>
    <t xml:space="preserve">     ประธานคณะทำงานด้านจัดการพลังงาน</t>
  </si>
  <si>
    <t xml:space="preserve">            ( นาย ศิริพงศ์  ทรัพย์อุดม )</t>
  </si>
  <si>
    <t xml:space="preserve">      ตำแหน่งผู้รับผิดชอบด้านพลังงานสามัญ</t>
  </si>
  <si>
    <t xml:space="preserve">              ทะเบียนเลขที่ ............................</t>
  </si>
  <si>
    <t xml:space="preserve">                        วันที่............/................./..............</t>
  </si>
  <si>
    <t xml:space="preserve">  อื่นๆ (ระบุ)  อาคารชุดพักอาศัยมหาวิทยาลัยมหิดล</t>
  </si>
  <si>
    <t>โครงการจัดทำคาร์บอนฟุตพริ้นท์ขององค์กร</t>
  </si>
  <si>
    <t xml:space="preserve">นาย ศิริพงศ์ ทรัพย์อุดม    </t>
  </si>
  <si>
    <t>โครงการชี้จุดพลังงานสูญเสีย</t>
  </si>
  <si>
    <t xml:space="preserve">     อาคารควบคุมมีการทบทวนผลการดำเนินการด้านการจัดการพลังงานโดยได้มีการประชุมไปแล้ว ...( 2 ครั้ง )....</t>
  </si>
  <si>
    <t>มกราคม</t>
  </si>
  <si>
    <t>พฤษจิกายน</t>
  </si>
  <si>
    <t>เปลี่ยนคณะทำงานเพื่อหาประสพการณ์</t>
  </si>
  <si>
    <t>ให้เพิ่มข้อมูลปริมาณการใช้พลังงาน ในเดือนที่มีความแตกต่างกันมาก</t>
  </si>
  <si>
    <t>ข้อมูลไม่ครบถ้วน</t>
  </si>
  <si>
    <t>ให้เพิ่มข้อมูลรายละเอียดที่ได้ดำเนินการ ในโครงการชี้จุดลดพลังงาน</t>
  </si>
  <si>
    <t>ให้จัดทำโครงการอนุรักษ์พลังงาน ปี 2559 ล่วงหน้า</t>
  </si>
  <si>
    <t xml:space="preserve">    การใช้พลังงานไฟฟ้า อาคาร A</t>
  </si>
  <si>
    <t>85302-0082</t>
  </si>
  <si>
    <t xml:space="preserve">    การใช้พลังงานไฟฟ้า อาคาร B</t>
  </si>
  <si>
    <t xml:space="preserve">    การใช้พลังงานไฟฟ้า อาคาร C</t>
  </si>
  <si>
    <t xml:space="preserve"> การใช้พลังงานไฟฟ้า อาคาร D</t>
  </si>
  <si>
    <t>ประวัติเครื่องจักร (Elevator )</t>
  </si>
  <si>
    <t>Code</t>
  </si>
  <si>
    <t>DCF: ME 005-7</t>
  </si>
  <si>
    <t>Ref.</t>
  </si>
  <si>
    <t>PCF: ME 002</t>
  </si>
  <si>
    <t>Date original</t>
  </si>
  <si>
    <t>04/10/07</t>
  </si>
  <si>
    <t>รห้สเครื่องจักร         :</t>
  </si>
  <si>
    <t>EVS - A - 01</t>
  </si>
  <si>
    <t>ชื่อเครื่องจักร           :</t>
  </si>
  <si>
    <t>เครื่องลิฟต์</t>
  </si>
  <si>
    <t>วันที่ติดตั้ง               :</t>
  </si>
  <si>
    <t>ระยะเวลาประกัน      :</t>
  </si>
  <si>
    <t>5 ปี</t>
  </si>
  <si>
    <t>ระยะเวลารับประกันเริ่มต้น     2540</t>
  </si>
  <si>
    <t>ระยะเวลารับประกันสิ้นสุด     2545</t>
  </si>
  <si>
    <t>ราคา                     :</t>
  </si>
  <si>
    <t>บริษัทผู้ผลิต/จำหน่าย :</t>
  </si>
  <si>
    <t>บางกอกฮิตาชิ เอลลิเวอเตอร์ เซอร์วิต จำกัด</t>
  </si>
  <si>
    <t>ชื่อผู้ติดต่อ               :</t>
  </si>
  <si>
    <t>ฝ่ายบริการ</t>
  </si>
  <si>
    <t>โทรศัพย์                 :</t>
  </si>
  <si>
    <t>02-6412179-95</t>
  </si>
  <si>
    <t>ที่อยู่                      :</t>
  </si>
  <si>
    <t>ชั้น 10 อาคาร อาเอสทาวเวอร์ 121/42 ถ.รัชดาภิเษก ดอนแดง</t>
  </si>
  <si>
    <t>กรุงเทพ 10320</t>
  </si>
  <si>
    <t>โทรศัพย์                        :</t>
  </si>
  <si>
    <t xml:space="preserve">  LIFT DATA</t>
  </si>
  <si>
    <t>MANUFACTURER</t>
  </si>
  <si>
    <t>JAPAN</t>
  </si>
  <si>
    <t xml:space="preserve">  MODEL</t>
  </si>
  <si>
    <t>DY 0637-5</t>
  </si>
  <si>
    <t xml:space="preserve">  SERIAL  NO.</t>
  </si>
  <si>
    <t xml:space="preserve">  TYPE</t>
  </si>
  <si>
    <t>LT-CCLA</t>
  </si>
  <si>
    <t xml:space="preserve"> KVA</t>
  </si>
  <si>
    <t xml:space="preserve"> VOLT </t>
  </si>
  <si>
    <t xml:space="preserve"> AMP</t>
  </si>
  <si>
    <t xml:space="preserve"> PHASE</t>
  </si>
  <si>
    <t>HZ</t>
  </si>
  <si>
    <t>SPEED</t>
  </si>
  <si>
    <t>SERVICE FOR</t>
  </si>
  <si>
    <t>บางกอกเอ็นอีอี จำกัด</t>
  </si>
  <si>
    <t>LOAD</t>
  </si>
  <si>
    <t xml:space="preserve"> </t>
  </si>
  <si>
    <t>โครงการ อาคารชุดพักอาศัย ม.มหิดล สาลายา   อาคาร  ABC</t>
  </si>
  <si>
    <t>ประวัติเครื่องจักร ( COLD WATER PUMP )</t>
  </si>
  <si>
    <t xml:space="preserve"> CWP - A - 01</t>
  </si>
  <si>
    <t>ปั้มน้ำดี</t>
  </si>
  <si>
    <t>บริษัท นิวย่งเส็ง จำกัด</t>
  </si>
  <si>
    <t>222-5788     222-4826</t>
  </si>
  <si>
    <t>PUMP</t>
  </si>
  <si>
    <t>เยอรมัน</t>
  </si>
  <si>
    <t>GLA 80/4/16</t>
  </si>
  <si>
    <t xml:space="preserve"> CAPACITY</t>
  </si>
  <si>
    <t xml:space="preserve"> TOTAL HEAD</t>
  </si>
  <si>
    <t xml:space="preserve"> SEAL TYPE</t>
  </si>
  <si>
    <t xml:space="preserve"> LOW RATE (GPM )</t>
  </si>
  <si>
    <t xml:space="preserve"> TOTAL DYNAMIC HEAD (PSI )</t>
  </si>
  <si>
    <t>MPELLER DIAMETER (INCH )</t>
  </si>
  <si>
    <t>MOTOR</t>
  </si>
  <si>
    <t xml:space="preserve">  MANUFACTURER</t>
  </si>
  <si>
    <t>โปแลนด์</t>
  </si>
  <si>
    <t>SF180L-4 30 HP</t>
  </si>
  <si>
    <t xml:space="preserve"> INSULATION CLASS</t>
  </si>
  <si>
    <t xml:space="preserve"> STARTER TYPE</t>
  </si>
  <si>
    <t xml:space="preserve"> BEARING SIZE</t>
  </si>
  <si>
    <t>RPM</t>
  </si>
  <si>
    <t>MANEPLATE</t>
  </si>
  <si>
    <t>KW</t>
  </si>
  <si>
    <t>VOLT</t>
  </si>
  <si>
    <t>AMP</t>
  </si>
  <si>
    <t>PHASE</t>
  </si>
  <si>
    <t>TEST DATA</t>
  </si>
  <si>
    <t>SUCTION PRESSURE (PSI )</t>
  </si>
  <si>
    <t>DISCHARGE PRESSURE (PSI )</t>
  </si>
  <si>
    <t>TOTAL DYNAMIC HEAD (PSI )</t>
  </si>
  <si>
    <t>R</t>
  </si>
  <si>
    <t>S</t>
  </si>
  <si>
    <t>T</t>
  </si>
  <si>
    <t>โครงการ อาคารชุดพักอาศัย ม.มหิดล ศาลายา   อาคาร  ABC</t>
  </si>
  <si>
    <t>ข้าพเจ้าในฐานะประธานคณะทำงานด้านการจัดการพลังงานของอาคารควบคุม ขอรับรองว่า</t>
  </si>
  <si>
    <t xml:space="preserve">     ได้ดำเนินการจัดการพลังงานให้เป็นไปตามที่กฎกระทรวงกำหนดทุกประการ</t>
  </si>
  <si>
    <t xml:space="preserve">                    ข้าพเจ้าในฐานะผู้รับผิดชอบด้านพลังงานของอาคารควบคุม ขอรับรองว่าได้ดำเนินการ</t>
  </si>
  <si>
    <t xml:space="preserve">     จัดการพลังงานให้เป็นไปตามที่กฎกระทรวงกำหนดทุกประการ</t>
  </si>
  <si>
    <t>ช</t>
  </si>
  <si>
    <t>ปี2559</t>
  </si>
  <si>
    <t>เปลี่ยนหลอดไฟส่วนกลางอาคารดีเป็นหลอด LED</t>
  </si>
  <si>
    <t>นาย ธนสิทธิ์  เทศลาภ</t>
  </si>
  <si>
    <t xml:space="preserve">    ช่างเทคนิค</t>
  </si>
  <si>
    <t>อาคาร D</t>
  </si>
  <si>
    <t>เพื่อลดการใช้พลังงานแสงสว่างในอาคาร และให้สอดคล้องกับนโยบายการอนุรักษ์พลังงาน</t>
  </si>
  <si>
    <t xml:space="preserve"> ทำการเปลี่ยนหลอดฟลูออเรสเซนต์จากของเดิมที่ใช้งานอยู่ ให้เป็นหลอด LED ที่มีประสิทธิภาพสูงกว่าเดิมมาทดแทน </t>
  </si>
  <si>
    <t>ผู้รับผิดชอบงานเข้าปฏิบัติงานเป็นช่วงกะเวลา</t>
  </si>
  <si>
    <t>ทำให้ปฏิบัติงานได้ไม่เต็มที่</t>
  </si>
  <si>
    <t>ต.ค. 59 - ก.ย. 60</t>
  </si>
  <si>
    <t>ยังไม่มีงบประมาณดำเนินการทั้งหมด</t>
  </si>
  <si>
    <t>ดำเนินการล้าช้าเนื่องจากยังไม่มีงบประมาณเพียงพอที่จะดำเนินการเปลี่ยนทั้งหมด</t>
  </si>
  <si>
    <t>8.886.73</t>
  </si>
  <si>
    <t xml:space="preserve">            ข้าพเจ้าในฐานะเจ้าของอาคารควบคุม/ผู้รับมอบอำนาจ ขอรับรองว่าได้ดำเนินการจัดการพลังงานให้</t>
  </si>
  <si>
    <t>เพื่อประสิทธิภาพการใช้งานและประหยัดพลังงาน</t>
  </si>
  <si>
    <t>ชั้น</t>
  </si>
  <si>
    <t>มค</t>
  </si>
  <si>
    <t>กพ</t>
  </si>
  <si>
    <t>มีค</t>
  </si>
  <si>
    <t>เมษ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</si>
  <si>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</si>
  <si>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</si>
  <si>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</si>
  <si>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</si>
  <si>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</si>
  <si>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</si>
  <si>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</si>
  <si>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</si>
  <si>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จำนวนผู้พักอาคาร D 2559</t>
  </si>
  <si>
    <t>จำนวนผู้พักอาคาร C 2559</t>
  </si>
  <si>
    <t>จำนวนผู้พักอาคาร B 2559</t>
  </si>
  <si>
    <t>จำนวนผู้พักอาคาร A 2559</t>
  </si>
  <si>
    <t>ปี2560</t>
  </si>
  <si>
    <t xml:space="preserve">             (.................................................)       </t>
  </si>
  <si>
    <t xml:space="preserve">                  ( นาย ปัญญา  ธำรงธีระกุล )</t>
  </si>
  <si>
    <t>เป็นผู้ได้รับปริญญาทางวิศวกรรมศาสตร์  หรือทางวิทยาศาสตร์ โดยมีผลงานด้านการอนุรักษ์พลังงานตามการรับรองของเจ้าของอาคารควบคุม</t>
  </si>
  <si>
    <t>เป็นผู้ที่สอบได้ตามเกณฑ์ที่กำหนดจากการจัดสอบผู้รับผิดชอบด้านพลังงาน ซึ่งจัดโดยกรมพัฒนาพลังงานทดแทน และอนุรักษ์พลังงาน</t>
  </si>
  <si>
    <t xml:space="preserve">เพื่อแสดงเจตจำนงและความมุ่งมั่นในการดำเนินการด้านการอนุรักษ์พลังงาน </t>
  </si>
  <si>
    <t>อาคารควบคุมได้กำหนดนโยบายอนุรักษ์พลังงานตามวัตถุประสงค์และเป้าหมายการอนุรักษ์พลังงาน</t>
  </si>
  <si>
    <t xml:space="preserve"> ซึ่งสอดคล้องกับสถานภาพการใช้พลังงานและเหมาะสมกับอาคารควบคุม ดังต่อไปนี้</t>
  </si>
  <si>
    <t>การค้นหาการใช้พลังงานที่มีนัยสำคัญในเครื่องจักร/อุปกรณ์หลัก อาคารควบคุมได้</t>
  </si>
  <si>
    <t>ดำเนินการโดยการตรวจวัดหาข้อมูลปริมาณการใช้พลังงาน ชั่วโมงการทำงาน และ</t>
  </si>
  <si>
    <t>วิเคราะห์หาค่าประสิทธิภาพและการสูญเสียพลังงานในแต่ละเครื่องจักร/อุปกรณ์หลัก</t>
  </si>
  <si>
    <t>ที่มีการใช้ในอาคารควบคุม ซึ่งมีผลสรุปได้ดังนี้</t>
  </si>
  <si>
    <t>ตารางที่ 4.3 แบบบันทึกข้อมูลการใช้พลังงานไฟฟ้าที่มีนัยสำคัญของเครื่องจักร/อุปกรณ์หลัก</t>
  </si>
  <si>
    <t>การกำหนดเป้าหมายและแผนอนุรักษ์พลังงาน และแผนการฝึกอบรม</t>
  </si>
  <si>
    <t>และกิจกรรมเพื่อส่งเสริมการอนุรักษ์พลังงาน</t>
  </si>
  <si>
    <t>อาคารควบคุมได้กำหนดเป้าหมายและแผนอนุรักษ์พลังงาน โดยมีรายละเอียดการดำเนินการ</t>
  </si>
  <si>
    <t>ดังต่อไปนี้</t>
  </si>
  <si>
    <t xml:space="preserve">หมายเหตุ : กรณีเลือกเป้าหมายการอนุรักษ์พลังงานเป็นค่าการใช้พลังงานต่อหน่วยบริการ </t>
  </si>
  <si>
    <t>และมีหลายบริการให้ระบุให้ครบตามบริการที่อาคารดำเนินการ</t>
  </si>
  <si>
    <t>นายธรรมนูญ ชูกลิ่น</t>
  </si>
  <si>
    <t xml:space="preserve">นายวรวุฒิ  ศรีจันทร์
</t>
  </si>
  <si>
    <t>นายธนสิทธิ์  เทศลาภ</t>
  </si>
  <si>
    <t xml:space="preserve"> การเปลี่ยนเครื่องปรับอากาศโดยการทดแทนเครื่องปรับอากาศรุ่นเก่าด้วยเครื่องปรับอากาศที่มีประสิทธิภาพสูง</t>
  </si>
  <si>
    <t>กำหนดผู้รับผิดชอบเป็นผู้ตรวจสอบและทำการบันทึกการตรวจสอบ (เก็บหลักฐานด้วย)  และนำข้อมูลที่ได้มา</t>
  </si>
  <si>
    <t>ประมวลผลประหยัดโดยการวิเคราะห์เป็นร้อยละ แล้วนำร้อยละที่ได้มาเปรียบเทียบกับเป้าหมายที่ตั้งไว้</t>
  </si>
  <si>
    <t>กว่าเดิมจะทำให้ลดการใช้พลังงานภายในอาคาร และประหยัดค่าใช้จ่ายเพิ่มขึ้น โดยมีหลักการคำนวณดังแสดง</t>
  </si>
  <si>
    <t>ในหน้าถัดไป</t>
  </si>
  <si>
    <t xml:space="preserve">     หลักฐานหรือเอกสารต่างๆ ที่แสดงถึงการเผยแพร่แผนฝึกอบรมและกิจกรรมเพื่อส่งเสริม</t>
  </si>
  <si>
    <t xml:space="preserve">     การอนุรักษ์พลังงาน</t>
  </si>
  <si>
    <t>เปลี่ยนเครื่องปรับอากาศที่ใช้งานเกินสิบปี (อาคาร C )</t>
  </si>
  <si>
    <t xml:space="preserve">     หมายเหตุ : เดือน กันยายน 2560 ดัชนีการใช้พลังงานสูงกว่าในช่วงเดือนเดียวกัน </t>
  </si>
  <si>
    <t xml:space="preserve">                   ของปี 2559 เนื่องจาก จำนวนผู้พักอาคาร D ในช่วงเดือน กันยายน 2560</t>
  </si>
  <si>
    <t xml:space="preserve">                   เพิ่มมากขึ้น ในช่วงเดือนเดียวกัน ของปี 2559</t>
  </si>
  <si>
    <t>เปลี่ยนหลอดไฟลานจอดรถเป็นหลอด LED</t>
  </si>
  <si>
    <t>นายจตุรงค์ ปลื้มใจ</t>
  </si>
  <si>
    <t>หมายเหตุ  ข้อมูล ณ เดือน ธันวาคม 2560</t>
  </si>
  <si>
    <r>
      <rPr>
        <b/>
        <sz val="16"/>
        <color indexed="8"/>
        <rFont val="TH SarabunPSK"/>
        <family val="2"/>
      </rPr>
      <t>ตารางที่ ก.1</t>
    </r>
    <r>
      <rPr>
        <sz val="16"/>
        <color indexed="8"/>
        <rFont val="TH SarabunPSK"/>
        <family val="2"/>
      </rPr>
      <t xml:space="preserve"> รายละเอียดการใช้งานอาคาร</t>
    </r>
    <r>
      <rPr>
        <sz val="16"/>
        <color indexed="10"/>
        <rFont val="TH SarabunPSK"/>
        <family val="2"/>
      </rPr>
      <t xml:space="preserve"> </t>
    </r>
    <r>
      <rPr>
        <sz val="16"/>
        <rFont val="TH SarabunPSK"/>
        <family val="2"/>
      </rPr>
      <t>ในรอบปี 2559</t>
    </r>
  </si>
  <si>
    <r>
      <rPr>
        <b/>
        <sz val="16"/>
        <color indexed="8"/>
        <rFont val="TH SarabunPSK"/>
        <family val="2"/>
      </rPr>
      <t>ตารางที่ ก.2</t>
    </r>
    <r>
      <rPr>
        <sz val="16"/>
        <color indexed="8"/>
        <rFont val="TH SarabunPSK"/>
        <family val="2"/>
      </rPr>
      <t xml:space="preserve"> รายละเอียดการใช้งานอาคาร</t>
    </r>
    <r>
      <rPr>
        <sz val="16"/>
        <rFont val="TH SarabunPSK"/>
        <family val="2"/>
      </rPr>
      <t xml:space="preserve"> ในรอบปี 2560</t>
    </r>
  </si>
  <si>
    <r>
      <rPr>
        <b/>
        <sz val="16"/>
        <color indexed="8"/>
        <rFont val="TH SarabunPSK"/>
        <family val="2"/>
      </rPr>
      <t>ตารางที่ ก.3</t>
    </r>
    <r>
      <rPr>
        <sz val="16"/>
        <color indexed="8"/>
        <rFont val="TH SarabunPSK"/>
        <family val="2"/>
      </rPr>
      <t xml:space="preserve"> รายละเอียดการใช้ประโยชน์พื้นที่ใช้สอยที่ใช้งานจริงในแต่ละเดือน </t>
    </r>
    <r>
      <rPr>
        <sz val="16"/>
        <rFont val="TH SarabunPSK"/>
        <family val="2"/>
      </rPr>
      <t>ในรอบปี 2559</t>
    </r>
  </si>
  <si>
    <r>
      <rPr>
        <b/>
        <sz val="16"/>
        <color indexed="8"/>
        <rFont val="TH SarabunPSK"/>
        <family val="2"/>
      </rPr>
      <t>ตารางที่ ก.4</t>
    </r>
    <r>
      <rPr>
        <sz val="16"/>
        <color indexed="8"/>
        <rFont val="TH SarabunPSK"/>
        <family val="2"/>
      </rPr>
      <t xml:space="preserve"> รายละเอียดการใช้ประโยชน์พื้นที่ใช้สอยที่ใช้งานจริงในแต่ละเดือน </t>
    </r>
    <r>
      <rPr>
        <sz val="16"/>
        <rFont val="TH SarabunPSK"/>
        <family val="2"/>
      </rPr>
      <t>ในรอบปี 2560</t>
    </r>
  </si>
  <si>
    <r>
      <rPr>
        <b/>
        <sz val="16"/>
        <color indexed="8"/>
        <rFont val="TH SarabunPSK"/>
        <family val="2"/>
      </rPr>
      <t>หมายเหตุ</t>
    </r>
    <r>
      <rPr>
        <sz val="16"/>
        <color indexed="8"/>
        <rFont val="TH SarabunPSK"/>
        <family val="2"/>
      </rPr>
      <t xml:space="preserve">  :</t>
    </r>
  </si>
  <si>
    <t>ข.1 ข้อมูลหม้อแปลงไฟฟ้าปี 2560</t>
  </si>
  <si>
    <r>
      <t>(.....บาร์/.......</t>
    </r>
    <r>
      <rPr>
        <vertAlign val="superscript"/>
        <sz val="16"/>
        <color indexed="8"/>
        <rFont val="TH SarabunPSK"/>
        <family val="2"/>
      </rPr>
      <t>๐</t>
    </r>
    <r>
      <rPr>
        <sz val="16"/>
        <color indexed="8"/>
        <rFont val="TH SarabunPSK"/>
        <family val="2"/>
      </rPr>
      <t>C)</t>
    </r>
  </si>
  <si>
    <r>
      <rPr>
        <b/>
        <sz val="16"/>
        <color indexed="8"/>
        <rFont val="TH SarabunPSK"/>
        <family val="2"/>
      </rPr>
      <t>ข้อมูลการใช้เชื้อเพลิงในการผลิตไฟฟ้า</t>
    </r>
    <r>
      <rPr>
        <sz val="16"/>
        <color indexed="8"/>
        <rFont val="TH SarabunPSK"/>
        <family val="2"/>
      </rPr>
      <t xml:space="preserve"> </t>
    </r>
  </si>
  <si>
    <r>
      <rPr>
        <b/>
        <sz val="16"/>
        <color indexed="8"/>
        <rFont val="TH SarabunPSK"/>
        <family val="2"/>
      </rPr>
      <t>ตารางที่ ง.1</t>
    </r>
    <r>
      <rPr>
        <sz val="16"/>
        <color indexed="8"/>
        <rFont val="TH SarabunPSK"/>
        <family val="2"/>
      </rPr>
      <t xml:space="preserve"> ข้อมูลการใช้เชื้อเพลิงในการผลิตไฟฟ้า</t>
    </r>
    <r>
      <rPr>
        <sz val="16"/>
        <color theme="1"/>
        <rFont val="TH SarabunPSK"/>
        <family val="2"/>
      </rPr>
      <t>ในรอบปี 2559</t>
    </r>
  </si>
  <si>
    <r>
      <rPr>
        <b/>
        <sz val="16"/>
        <color indexed="8"/>
        <rFont val="TH SarabunPSK"/>
        <family val="2"/>
      </rPr>
      <t>ตารางที่ ง.2</t>
    </r>
    <r>
      <rPr>
        <sz val="16"/>
        <color indexed="8"/>
        <rFont val="TH SarabunPSK"/>
        <family val="2"/>
      </rPr>
      <t xml:space="preserve"> ข้อมูลการใช้เชื้อเพลิงในการผลิตไฟฟ้า</t>
    </r>
    <r>
      <rPr>
        <sz val="16"/>
        <color theme="1"/>
        <rFont val="TH SarabunPSK"/>
        <family val="2"/>
      </rPr>
      <t>ในรอบปี 2560</t>
    </r>
  </si>
  <si>
    <r>
      <t xml:space="preserve">วันที่ </t>
    </r>
    <r>
      <rPr>
        <sz val="15"/>
        <rFont val="TH SarabunPSK"/>
        <family val="2"/>
      </rPr>
      <t>…30 / 11 /60…</t>
    </r>
  </si>
  <si>
    <r>
      <t xml:space="preserve">           หมายเหตุ</t>
    </r>
    <r>
      <rPr>
        <sz val="14"/>
        <rFont val="TH SarabunPSK"/>
        <family val="2"/>
      </rPr>
      <t xml:space="preserve">  </t>
    </r>
  </si>
  <si>
    <t>จำนวนผู้พักอาคาร A 2560</t>
  </si>
  <si>
    <t>จำนวนผู้พักอาคาร B 2560</t>
  </si>
  <si>
    <t>จำนวนผู้พักอาคาร C 2560</t>
  </si>
  <si>
    <t>จำนวนผู้พักอาคาร D 2560</t>
  </si>
  <si>
    <r>
      <rPr>
        <b/>
        <sz val="16"/>
        <color indexed="8"/>
        <rFont val="TH SarabunPSK"/>
        <family val="2"/>
      </rPr>
      <t>ตารางที่ ฉ.1</t>
    </r>
    <r>
      <rPr>
        <sz val="16"/>
        <color indexed="8"/>
        <rFont val="TH SarabunPSK"/>
        <family val="2"/>
      </rPr>
      <t xml:space="preserve"> สัดส่วนการใช้พลังงานเชื้อเพลิงแยกตาม</t>
    </r>
    <r>
      <rPr>
        <sz val="16"/>
        <rFont val="TH SarabunPSK"/>
        <family val="2"/>
      </rPr>
      <t>ระบบปี 2559</t>
    </r>
  </si>
  <si>
    <r>
      <rPr>
        <b/>
        <sz val="16"/>
        <color indexed="8"/>
        <rFont val="TH SarabunPSK"/>
        <family val="2"/>
      </rPr>
      <t>ตารางที่ ฉ.2</t>
    </r>
    <r>
      <rPr>
        <sz val="16"/>
        <color indexed="8"/>
        <rFont val="TH SarabunPSK"/>
        <family val="2"/>
      </rPr>
      <t xml:space="preserve"> สัดส่วนการใช้พลังงานเชื้อเพลิงแยกตาม</t>
    </r>
    <r>
      <rPr>
        <sz val="16"/>
        <rFont val="TH SarabunPSK"/>
        <family val="2"/>
      </rPr>
      <t>ระบบปี 2560</t>
    </r>
  </si>
  <si>
    <r>
      <rPr>
        <b/>
        <sz val="16"/>
        <color indexed="8"/>
        <rFont val="TH SarabunPSK"/>
        <family val="2"/>
      </rPr>
      <t>ตารางที่ จ.1</t>
    </r>
    <r>
      <rPr>
        <sz val="16"/>
        <color indexed="8"/>
        <rFont val="TH SarabunPSK"/>
        <family val="2"/>
      </rPr>
      <t xml:space="preserve"> สัดส่วนการใช้พลังงานไฟฟ้าแยกตาม</t>
    </r>
    <r>
      <rPr>
        <sz val="16"/>
        <color theme="1"/>
        <rFont val="TH SarabunPSK"/>
        <family val="2"/>
      </rPr>
      <t>ระบบปี 2559</t>
    </r>
  </si>
  <si>
    <r>
      <rPr>
        <b/>
        <sz val="16"/>
        <color indexed="8"/>
        <rFont val="TH SarabunPSK"/>
        <family val="2"/>
      </rPr>
      <t>ตารางที่ จ.2</t>
    </r>
    <r>
      <rPr>
        <sz val="16"/>
        <color indexed="8"/>
        <rFont val="TH SarabunPSK"/>
        <family val="2"/>
      </rPr>
      <t xml:space="preserve"> สัดส่วนการใช้พลังงานไฟฟ้าแยกตาม</t>
    </r>
    <r>
      <rPr>
        <sz val="16"/>
        <color theme="1"/>
        <rFont val="TH SarabunPSK"/>
        <family val="2"/>
      </rPr>
      <t>ระบบปี 2560</t>
    </r>
  </si>
  <si>
    <r>
      <rPr>
        <b/>
        <sz val="16"/>
        <color indexed="8"/>
        <rFont val="TH SarabunPSK"/>
        <family val="2"/>
      </rPr>
      <t>ตารางที่ ค.1</t>
    </r>
    <r>
      <rPr>
        <sz val="16"/>
        <color indexed="8"/>
        <rFont val="TH SarabunPSK"/>
        <family val="2"/>
      </rPr>
      <t xml:space="preserve"> ข้อมูลการใช้เชื้อเพลิงและพลังงานหมุนเวียน</t>
    </r>
    <r>
      <rPr>
        <sz val="16"/>
        <color theme="1"/>
        <rFont val="TH SarabunPSK"/>
        <family val="2"/>
      </rPr>
      <t>ในรอบปี 2559</t>
    </r>
  </si>
  <si>
    <r>
      <rPr>
        <b/>
        <sz val="16"/>
        <color indexed="8"/>
        <rFont val="TH SarabunPSK"/>
        <family val="2"/>
      </rPr>
      <t>ตารางที่ ค.2</t>
    </r>
    <r>
      <rPr>
        <sz val="16"/>
        <color indexed="8"/>
        <rFont val="TH SarabunPSK"/>
        <family val="2"/>
      </rPr>
      <t xml:space="preserve"> ข้อมูลการใช้เชื้อเพลิงและพลังงานหมุนเวียน</t>
    </r>
    <r>
      <rPr>
        <sz val="16"/>
        <color theme="1"/>
        <rFont val="TH SarabunPSK"/>
        <family val="2"/>
      </rPr>
      <t>ในรอบปี 2560</t>
    </r>
  </si>
  <si>
    <r>
      <rPr>
        <b/>
        <sz val="16"/>
        <rFont val="TH SarabunPSK"/>
        <family val="2"/>
      </rPr>
      <t>ตารางที่ ข.1</t>
    </r>
    <r>
      <rPr>
        <sz val="16"/>
        <rFont val="TH SarabunPSK"/>
        <family val="2"/>
      </rPr>
      <t xml:space="preserve"> ข้อมูลการใช้ไฟฟ้าในรอบปี 2559 ( อาคาร A B C D )</t>
    </r>
  </si>
  <si>
    <r>
      <rPr>
        <b/>
        <sz val="14"/>
        <rFont val="TH SarabunPSK"/>
        <family val="2"/>
      </rPr>
      <t>ตารางที่ ข.2</t>
    </r>
    <r>
      <rPr>
        <sz val="14"/>
        <rFont val="TH SarabunPSK"/>
        <family val="2"/>
      </rPr>
      <t xml:space="preserve"> ข้อมูลการใช้ไฟฟ้าในรอบปี 2560 ( อาคาร A B C D )</t>
    </r>
  </si>
  <si>
    <r>
      <rPr>
        <b/>
        <sz val="16"/>
        <color indexed="8"/>
        <rFont val="TH SarabunPSK"/>
        <family val="2"/>
      </rPr>
      <t>รูปที่ 8.2</t>
    </r>
    <r>
      <rPr>
        <sz val="16"/>
        <color indexed="8"/>
        <rFont val="TH SarabunPSK"/>
        <family val="2"/>
      </rPr>
      <t xml:space="preserve">   ภาพการเผยแพร่ผลการทบทวน วิเคราะห์ และแก้ไขข้อบกพร่องของการจัดการพลังงาน</t>
    </r>
  </si>
  <si>
    <r>
      <rPr>
        <b/>
        <sz val="16"/>
        <color indexed="8"/>
        <rFont val="TH SarabunPSK"/>
        <family val="2"/>
      </rPr>
      <t xml:space="preserve">รูปที่ 8-1 </t>
    </r>
    <r>
      <rPr>
        <sz val="16"/>
        <color indexed="8"/>
        <rFont val="TH SarabunPSK"/>
        <family val="2"/>
      </rPr>
      <t>เอกสารวาระการประชุมทบทวนด้านการจัดการพลังงาน</t>
    </r>
  </si>
  <si>
    <r>
      <rPr>
        <b/>
        <sz val="16"/>
        <color indexed="8"/>
        <rFont val="TH SarabunPSK"/>
        <family val="2"/>
      </rPr>
      <t>ตารางที่ 8.2</t>
    </r>
    <r>
      <rPr>
        <sz val="16"/>
        <color indexed="8"/>
        <rFont val="TH SarabunPSK"/>
        <family val="2"/>
      </rPr>
      <t xml:space="preserve"> สรุปผลการทบทวน วิเคราะห์ และแก้ไขข้อบกพร่องของการจัดการพลังงาน ประจำปี 2560</t>
    </r>
  </si>
  <si>
    <r>
      <rPr>
        <b/>
        <sz val="16"/>
        <rFont val="TH SarabunPSK"/>
        <family val="2"/>
      </rPr>
      <t>ตารางที่ 8.1</t>
    </r>
    <r>
      <rPr>
        <sz val="16"/>
        <rFont val="TH SarabunPSK"/>
        <family val="2"/>
      </rPr>
      <t xml:space="preserve"> การทบทวนการดำเนินงานการจัดการพลังงาน ประจำปี 2560</t>
    </r>
  </si>
  <si>
    <t>ปี 2560</t>
  </si>
  <si>
    <r>
      <rPr>
        <b/>
        <sz val="16"/>
        <color indexed="8"/>
        <rFont val="TH SarabunPSK"/>
        <family val="2"/>
      </rPr>
      <t>ตารางที่ 7.1</t>
    </r>
    <r>
      <rPr>
        <sz val="16"/>
        <color indexed="8"/>
        <rFont val="TH SarabunPSK"/>
        <family val="2"/>
      </rPr>
      <t xml:space="preserve"> การตรวจติดตามการดำเนินการจัดการพลังงาน  (ต่อ)</t>
    </r>
  </si>
  <si>
    <r>
      <rPr>
        <b/>
        <sz val="16"/>
        <color indexed="8"/>
        <rFont val="TH SarabunPSK"/>
        <family val="2"/>
      </rPr>
      <t>รูปที่ 7-3</t>
    </r>
    <r>
      <rPr>
        <sz val="16"/>
        <color indexed="8"/>
        <rFont val="TH SarabunPSK"/>
        <family val="2"/>
      </rPr>
      <t xml:space="preserve">  ภาพการเผยแพร่คณะผู้ตรวจประเมินการจัดการพลังงานภายในองค์กร</t>
    </r>
  </si>
  <si>
    <r>
      <rPr>
        <b/>
        <sz val="16"/>
        <rFont val="TH SarabunPSK"/>
        <family val="2"/>
      </rPr>
      <t xml:space="preserve">รูปที่ 7-2 </t>
    </r>
    <r>
      <rPr>
        <sz val="16"/>
        <rFont val="TH SarabunPSK"/>
        <family val="2"/>
      </rPr>
      <t>เผยแพร่คำสั่งแต่งตั้งคณะผู้ตรวจประเมินการจัดการพลังงานภายในองค์กร</t>
    </r>
  </si>
  <si>
    <r>
      <rPr>
        <b/>
        <u/>
        <sz val="16"/>
        <color indexed="8"/>
        <rFont val="TH SarabunPSK"/>
        <family val="2"/>
      </rPr>
      <t>ขั้นตอนที่ 7</t>
    </r>
    <r>
      <rPr>
        <b/>
        <sz val="16"/>
        <color indexed="8"/>
        <rFont val="TH SarabunPSK"/>
        <family val="2"/>
      </rPr>
      <t xml:space="preserve"> การตรวจติดตามและประเมินการจัดการพลังงาน</t>
    </r>
  </si>
  <si>
    <r>
      <rPr>
        <b/>
        <sz val="16"/>
        <color indexed="8"/>
        <rFont val="TH SarabunPSK"/>
        <family val="2"/>
      </rPr>
      <t>รูปที่ 7-1</t>
    </r>
    <r>
      <rPr>
        <sz val="16"/>
        <color indexed="8"/>
        <rFont val="TH SarabunPSK"/>
        <family val="2"/>
      </rPr>
      <t xml:space="preserve"> คำสั่งแต่งตั้งคณะผู้ตรวจประเมินการจัดการพลังงานภายในองค์กร</t>
    </r>
  </si>
  <si>
    <r>
      <rPr>
        <b/>
        <sz val="16"/>
        <color indexed="8"/>
        <rFont val="TH SarabunPSK"/>
        <family val="2"/>
      </rPr>
      <t xml:space="preserve">รูปที่ 6-1 </t>
    </r>
    <r>
      <rPr>
        <sz val="16"/>
        <color indexed="8"/>
        <rFont val="TH SarabunPSK"/>
        <family val="2"/>
      </rPr>
      <t>ภาพการเผยแพร่แผนฝึกอบรมและกิจกรรมส่งเสริมการอนุรักษ์พลังงาน</t>
    </r>
  </si>
  <si>
    <r>
      <rPr>
        <b/>
        <sz val="16"/>
        <color indexed="8"/>
        <rFont val="TH SarabunPSK"/>
        <family val="2"/>
      </rPr>
      <t>ตารางที่ 6.6</t>
    </r>
    <r>
      <rPr>
        <sz val="16"/>
        <color indexed="8"/>
        <rFont val="TH SarabunPSK"/>
        <family val="2"/>
      </rPr>
      <t xml:space="preserve"> ผลการตรวจสอบและวิเคราะห์การปฏิบัติตามเป้าหมายและแผนอนุรักษ์พลังงาน</t>
    </r>
  </si>
  <si>
    <r>
      <t xml:space="preserve">ตารางที่ 6.2 </t>
    </r>
    <r>
      <rPr>
        <sz val="16"/>
        <rFont val="TH SarabunPSK"/>
        <family val="2"/>
      </rPr>
      <t>สรุปผลการติดตามการดำเนินการตามแผนอนุรักษ์พลังงาน</t>
    </r>
  </si>
  <si>
    <t>รายงานการจัดการพลังงาน</t>
  </si>
  <si>
    <r>
      <t xml:space="preserve">    </t>
    </r>
    <r>
      <rPr>
        <b/>
        <sz val="36"/>
        <color indexed="8"/>
        <rFont val="TH SarabunPSK"/>
        <family val="2"/>
      </rPr>
      <t>ประจำปี 2560</t>
    </r>
  </si>
  <si>
    <r>
      <t xml:space="preserve">             ส่งรายงานภายใน มีนาคม </t>
    </r>
    <r>
      <rPr>
        <b/>
        <sz val="16"/>
        <rFont val="TH SarabunPSK"/>
        <family val="2"/>
      </rPr>
      <t>2561</t>
    </r>
  </si>
  <si>
    <t xml:space="preserve">   ลงชื่อ...........................................................</t>
  </si>
  <si>
    <t>ตำแหน่งผู้รับผิดชอบด้านพลังงานอาวุโส</t>
  </si>
  <si>
    <t xml:space="preserve">              (........................................................)</t>
  </si>
  <si>
    <t xml:space="preserve">                      ลงชื่อ.........................................................</t>
  </si>
  <si>
    <t xml:space="preserve">          ทะเบียนเลขที่ .....................................</t>
  </si>
  <si>
    <t xml:space="preserve">        ลงชื่อ..........................................................</t>
  </si>
  <si>
    <t xml:space="preserve">          วันที่............../...................../.................</t>
  </si>
  <si>
    <r>
      <t>กลุ่มที่ 1 (ขนาดเล็ก) :</t>
    </r>
    <r>
      <rPr>
        <sz val="16"/>
        <rFont val="TH SarabunPSK"/>
        <family val="2"/>
      </rPr>
      <t xml:space="preserve"> อาคารควบคุมที่ใช้เครื่องวัดไฟฟ้าหรือติดตั้งหม้อแปลงไฟฟ้ารวมกันน้อยกว่าสามพันกิโลวัตต์หรือสามพันห้าร้อยสามสิบกิโลโวลต์แอมแปร์หรืออาคารควบคุมที่ใช้พลังงานไฟฟ้า พลังงานความร้อนจากไอน้ำ หรือ พลังงานสิ้นเปลืองอื่นๆ โดยมีปริมาณพลังงานเทียบเท่าพลังงานไฟฟ้าต่ำกว่าหกสิบล้านเมกะจูล/ปี</t>
    </r>
  </si>
  <si>
    <r>
      <t xml:space="preserve">กลุ่มที่ 2 (ขนาดใหญ่) : </t>
    </r>
    <r>
      <rPr>
        <sz val="16"/>
        <rFont val="TH SarabunPSK"/>
        <family val="2"/>
      </rPr>
      <t>อาคารควบคุมที่ใช้เครื่องวัดไฟฟ้าหรือติดตั้งหม้อแปลงไฟฟ้ารวมกันตั้งแต่สามพันกิโลวัตต์หรือสามพันห้าร้อยสามสิบกิโลโวลต์แอมแปร์ขึ้นไปหรืออาคารควบคุมที่ใช้พลังงานไฟฟ้า พลังงานความร้อนจากไอน้ำ หรือพลังงานสิ้นเปลืองอื่นๆ  โดยมีปริมาณพลังงานเทียบเท่าพลังงานไฟฟ้าตั้งแต่หกสิบล้านเมกะจูล/ปีขึ้นไป</t>
    </r>
  </si>
  <si>
    <r>
      <t>รูปที่ 1-2</t>
    </r>
    <r>
      <rPr>
        <sz val="16"/>
        <rFont val="TH SarabunPSK"/>
        <family val="2"/>
      </rPr>
      <t xml:space="preserve">  คำสั่งแต่งตั้งคณะทำงานด้านการจัดการพลังงาน</t>
    </r>
  </si>
  <si>
    <r>
      <rPr>
        <b/>
        <sz val="16"/>
        <color indexed="8"/>
        <rFont val="TH SarabunPSK"/>
        <family val="2"/>
      </rPr>
      <t>รูปที่ 1.3</t>
    </r>
    <r>
      <rPr>
        <sz val="16"/>
        <color indexed="8"/>
        <rFont val="TH SarabunPSK"/>
        <family val="2"/>
      </rPr>
      <t xml:space="preserve">  ภาพการเผยแพร่คณะทำงานด้านการจัดการพลังงาน</t>
    </r>
  </si>
  <si>
    <r>
      <rPr>
        <b/>
        <sz val="16"/>
        <color indexed="8"/>
        <rFont val="TH SarabunPSK"/>
        <family val="2"/>
      </rPr>
      <t>รูปที่ 1-3</t>
    </r>
    <r>
      <rPr>
        <sz val="16"/>
        <color indexed="8"/>
        <rFont val="TH SarabunPSK"/>
        <family val="2"/>
      </rPr>
      <t xml:space="preserve">  ภาพการเผยแพร่คณะทำงานด้านการจัดการพลังงาน</t>
    </r>
  </si>
  <si>
    <r>
      <rPr>
        <b/>
        <sz val="14"/>
        <color indexed="8"/>
        <rFont val="TH SarabunPSK"/>
        <family val="2"/>
      </rPr>
      <t>ตารางที่ 2.1</t>
    </r>
    <r>
      <rPr>
        <sz val="14"/>
        <color indexed="8"/>
        <rFont val="TH SarabunPSK"/>
        <family val="2"/>
      </rPr>
      <t xml:space="preserve"> การประเมินการจัดการพลังงานขององค์กร</t>
    </r>
  </si>
  <si>
    <r>
      <t xml:space="preserve"> </t>
    </r>
    <r>
      <rPr>
        <b/>
        <sz val="16"/>
        <color indexed="8"/>
        <rFont val="TH SarabunPSK"/>
        <family val="2"/>
      </rPr>
      <t xml:space="preserve"> รูปที่ 2.2</t>
    </r>
    <r>
      <rPr>
        <sz val="16"/>
        <color indexed="8"/>
        <rFont val="TH SarabunPSK"/>
        <family val="2"/>
      </rPr>
      <t xml:space="preserve">   ภาพการเผยแพร่ผลการประเมินสถานภาพการจัดการพลังงานเบื้องต้น</t>
    </r>
  </si>
  <si>
    <r>
      <rPr>
        <b/>
        <sz val="16"/>
        <color indexed="8"/>
        <rFont val="TH SarabunPSK"/>
        <family val="2"/>
      </rPr>
      <t>รูปที่ 2-2</t>
    </r>
    <r>
      <rPr>
        <sz val="16"/>
        <color indexed="8"/>
        <rFont val="TH SarabunPSK"/>
        <family val="2"/>
      </rPr>
      <t xml:space="preserve">  ภาพการเผยแพร่การประเมินสถานภาพการจัดการพลังงานเบื้องต้น</t>
    </r>
  </si>
  <si>
    <r>
      <rPr>
        <b/>
        <u/>
        <sz val="16"/>
        <color indexed="8"/>
        <rFont val="TH SarabunPSK"/>
        <family val="2"/>
      </rPr>
      <t>ขั้นตอนที่ 3</t>
    </r>
    <r>
      <rPr>
        <b/>
        <sz val="16"/>
        <color indexed="8"/>
        <rFont val="TH SarabunPSK"/>
        <family val="2"/>
      </rPr>
      <t xml:space="preserve"> นโยบายอนุรักษ์พลังงาน</t>
    </r>
  </si>
  <si>
    <r>
      <rPr>
        <b/>
        <sz val="16"/>
        <rFont val="TH SarabunPSK"/>
        <family val="2"/>
      </rPr>
      <t xml:space="preserve">รูปที่ 3-1 </t>
    </r>
    <r>
      <rPr>
        <sz val="16"/>
        <rFont val="TH SarabunPSK"/>
        <family val="2"/>
      </rPr>
      <t>นโยบายอนุรักษ์พลังงาน</t>
    </r>
  </si>
  <si>
    <r>
      <rPr>
        <b/>
        <sz val="16"/>
        <color indexed="8"/>
        <rFont val="TH SarabunPSK"/>
        <family val="2"/>
      </rPr>
      <t xml:space="preserve">  รูปที่ 3.2 </t>
    </r>
    <r>
      <rPr>
        <sz val="16"/>
        <color indexed="8"/>
        <rFont val="TH SarabunPSK"/>
        <family val="2"/>
      </rPr>
      <t xml:space="preserve">  ภาพการเผยแพร่นโยบายอนุรักษ์พลังงานขององค์กร</t>
    </r>
  </si>
  <si>
    <r>
      <rPr>
        <b/>
        <sz val="16"/>
        <color indexed="8"/>
        <rFont val="TH SarabunPSK"/>
        <family val="2"/>
      </rPr>
      <t>รูปที่ 3-3</t>
    </r>
    <r>
      <rPr>
        <sz val="16"/>
        <color indexed="8"/>
        <rFont val="TH SarabunPSK"/>
        <family val="2"/>
      </rPr>
      <t xml:space="preserve">  ภาพการเผยแพร่นโยบายอนุรักษ์พลังงานขององค์กร</t>
    </r>
  </si>
  <si>
    <r>
      <rPr>
        <b/>
        <u/>
        <sz val="16"/>
        <color indexed="8"/>
        <rFont val="TH SarabunPSK"/>
        <family val="2"/>
      </rPr>
      <t>ขั้นตอนที่ 4</t>
    </r>
    <r>
      <rPr>
        <b/>
        <sz val="16"/>
        <color indexed="8"/>
        <rFont val="TH SarabunPSK"/>
        <family val="2"/>
      </rPr>
      <t xml:space="preserve"> การประเมินศักยภาพการอนุรักษ์พลังงาน</t>
    </r>
  </si>
  <si>
    <r>
      <rPr>
        <b/>
        <sz val="16"/>
        <color indexed="8"/>
        <rFont val="TH SarabunPSK"/>
        <family val="2"/>
      </rPr>
      <t>รูปที่ 4-1</t>
    </r>
    <r>
      <rPr>
        <sz val="16"/>
        <color indexed="8"/>
        <rFont val="TH SarabunPSK"/>
        <family val="2"/>
      </rPr>
      <t xml:space="preserve">  กราฟแสดงข้อมูลเปรียบเทียบการใช้พลังงานไฟฟ้ารายเดือน </t>
    </r>
    <r>
      <rPr>
        <sz val="16"/>
        <rFont val="TH SarabunPSK"/>
        <family val="2"/>
      </rPr>
      <t>ปี 2559 และปี 2560</t>
    </r>
  </si>
  <si>
    <r>
      <rPr>
        <b/>
        <sz val="16"/>
        <color indexed="8"/>
        <rFont val="TH SarabunPSK"/>
        <family val="2"/>
      </rPr>
      <t>รูปที่ 4-2</t>
    </r>
    <r>
      <rPr>
        <sz val="16"/>
        <color indexed="8"/>
        <rFont val="TH SarabunPSK"/>
        <family val="2"/>
      </rPr>
      <t xml:space="preserve">  กราฟแสดงข้อมูลเปรียบเทียบการใช้พลังงานความร้อนจากเชื้อเพลิงรายเดือน </t>
    </r>
    <r>
      <rPr>
        <sz val="16"/>
        <color theme="1"/>
        <rFont val="TH SarabunPSK"/>
        <family val="2"/>
      </rPr>
      <t>ปี 2559 และปี 2560</t>
    </r>
  </si>
  <si>
    <r>
      <rPr>
        <b/>
        <sz val="16"/>
        <color indexed="8"/>
        <rFont val="TH SarabunPSK"/>
        <family val="2"/>
      </rPr>
      <t>รูปที่ 4-3</t>
    </r>
    <r>
      <rPr>
        <sz val="16"/>
        <color indexed="8"/>
        <rFont val="TH SarabunPSK"/>
        <family val="2"/>
      </rPr>
      <t xml:space="preserve">  กราฟแสดงข้อมูลเปรียบเทียบการใช้พลังงานเชื้อเพลิงผลิตไฟฟ้ารายเดือน </t>
    </r>
    <r>
      <rPr>
        <sz val="16"/>
        <color theme="1"/>
        <rFont val="TH SarabunPSK"/>
        <family val="2"/>
      </rPr>
      <t>ปี 2559 และปี 2560</t>
    </r>
  </si>
  <si>
    <r>
      <rPr>
        <b/>
        <sz val="16"/>
        <rFont val="TH SarabunPSK"/>
        <family val="2"/>
      </rPr>
      <t>รูปที่ 4-4</t>
    </r>
    <r>
      <rPr>
        <sz val="16"/>
        <rFont val="TH SarabunPSK"/>
        <family val="2"/>
      </rPr>
      <t xml:space="preserve"> กราฟแสดงข้อมูลเปรียบเทียบปริมาณการใช้พลังงานไฟฟ้าแยกรายระบบ ปี 2559 และปี 2560</t>
    </r>
  </si>
  <si>
    <r>
      <rPr>
        <b/>
        <sz val="16"/>
        <rFont val="TH SarabunPSK"/>
        <family val="2"/>
      </rPr>
      <t>รูปที่ 4-5</t>
    </r>
    <r>
      <rPr>
        <sz val="16"/>
        <rFont val="TH SarabunPSK"/>
        <family val="2"/>
      </rPr>
      <t xml:space="preserve"> กราฟแสดงข้อมูลเปรียบเทียบปริมาณการใช้พลังงานเชื้อเพลิง ปี 2559 และปี 2560</t>
    </r>
  </si>
  <si>
    <r>
      <t xml:space="preserve">สัดส่วนการใช้พลังงาน </t>
    </r>
    <r>
      <rPr>
        <b/>
        <sz val="16"/>
        <rFont val="TH SarabunPSK"/>
        <family val="2"/>
      </rPr>
      <t>ปี 2559</t>
    </r>
  </si>
  <si>
    <r>
      <t xml:space="preserve">สัดส่วนการใช้พลังงาน </t>
    </r>
    <r>
      <rPr>
        <b/>
        <sz val="16"/>
        <rFont val="TH SarabunPSK"/>
        <family val="2"/>
      </rPr>
      <t>ปี 2560</t>
    </r>
  </si>
  <si>
    <r>
      <rPr>
        <b/>
        <sz val="16"/>
        <color indexed="8"/>
        <rFont val="TH SarabunPSK"/>
        <family val="2"/>
      </rPr>
      <t>รูปที่ 4-6</t>
    </r>
    <r>
      <rPr>
        <sz val="16"/>
        <color indexed="8"/>
        <rFont val="TH SarabunPSK"/>
        <family val="2"/>
      </rPr>
      <t xml:space="preserve"> กราฟแสดงข้อมูลเปรียบเทียบสัดส่วนการใช้พลังงาน ทั้งสองปี</t>
    </r>
  </si>
  <si>
    <r>
      <rPr>
        <b/>
        <sz val="16"/>
        <color indexed="8"/>
        <rFont val="TH SarabunPSK"/>
        <family val="2"/>
      </rPr>
      <t>รูปที่ 4-7</t>
    </r>
    <r>
      <rPr>
        <sz val="16"/>
        <color indexed="8"/>
        <rFont val="TH SarabunPSK"/>
        <family val="2"/>
      </rPr>
      <t xml:space="preserve"> กราฟแสดงข้อมูลเปรียบเทียบข้อมูลการใช้พลังงานหรือดัชนีการใช้พลังงาน</t>
    </r>
  </si>
  <si>
    <r>
      <t xml:space="preserve">                  ตารางที่ 4.1 </t>
    </r>
    <r>
      <rPr>
        <sz val="16"/>
        <rFont val="TH SarabunPSK"/>
        <family val="2"/>
      </rPr>
      <t>ปริมาณการใช้พลังงานต่อหน่วยพื้นที่ใช้สอยที่ใช้งานจริง</t>
    </r>
    <r>
      <rPr>
        <sz val="16"/>
        <color theme="1"/>
        <rFont val="TH SarabunPSK"/>
        <family val="2"/>
      </rPr>
      <t>ในรอบปี 2559 และปี 2560</t>
    </r>
  </si>
  <si>
    <r>
      <t xml:space="preserve">รูปที่ 4-8 </t>
    </r>
    <r>
      <rPr>
        <sz val="16"/>
        <color indexed="8"/>
        <rFont val="TH SarabunPSK"/>
        <family val="2"/>
      </rPr>
      <t>ค่าการใช้พลังงานจำเพาะของพื้นที่ใช้สอย</t>
    </r>
    <r>
      <rPr>
        <sz val="16"/>
        <color theme="1"/>
        <rFont val="TH SarabunPSK"/>
        <family val="2"/>
      </rPr>
      <t>ในรอบปี 2559 และปี 2560</t>
    </r>
  </si>
  <si>
    <r>
      <rPr>
        <b/>
        <sz val="16"/>
        <rFont val="TH SarabunPSK"/>
        <family val="2"/>
      </rPr>
      <t>หมายเหตุ</t>
    </r>
    <r>
      <rPr>
        <sz val="16"/>
        <rFont val="TH SarabunPSK"/>
        <family val="2"/>
      </rPr>
      <t xml:space="preserve"> : ให้ดำเนินการบันทึกเฉพาะเครื่องจักร/อุปกรณ์หลักที่มีนัยสำคัญ</t>
    </r>
  </si>
  <si>
    <r>
      <rPr>
        <b/>
        <sz val="16"/>
        <color indexed="8"/>
        <rFont val="TH SarabunPSK"/>
        <family val="2"/>
      </rPr>
      <t xml:space="preserve">ตารางที่ 4.3 </t>
    </r>
    <r>
      <rPr>
        <sz val="16"/>
        <color indexed="8"/>
        <rFont val="TH SarabunPSK"/>
        <family val="2"/>
      </rPr>
      <t>แบบบันทึกข้อมูลการใช้พลังงานความร้อนมีนัยสำคัญของเครื่องจักร/อุปกรณ์หลัก</t>
    </r>
  </si>
  <si>
    <r>
      <rPr>
        <b/>
        <sz val="16"/>
        <color indexed="8"/>
        <rFont val="TH SarabunPSK"/>
        <family val="2"/>
      </rPr>
      <t xml:space="preserve"> รูปที่ 4.10 </t>
    </r>
    <r>
      <rPr>
        <sz val="16"/>
        <color indexed="8"/>
        <rFont val="TH SarabunPSK"/>
        <family val="2"/>
      </rPr>
      <t xml:space="preserve"> ภาพการเผยแพร่การประเมินศักยภาพการอนุรักษ์พลังงาน</t>
    </r>
  </si>
  <si>
    <r>
      <rPr>
        <b/>
        <sz val="16"/>
        <color indexed="8"/>
        <rFont val="TH SarabunPSK"/>
        <family val="2"/>
      </rPr>
      <t>รูปที่ 4-3</t>
    </r>
    <r>
      <rPr>
        <sz val="16"/>
        <color indexed="8"/>
        <rFont val="TH SarabunPSK"/>
        <family val="2"/>
      </rPr>
      <t xml:space="preserve">  ภาพการเผยแพร่การประเมินศักยภาพการอนุรักษ์พลังงาน</t>
    </r>
  </si>
  <si>
    <r>
      <t xml:space="preserve">บาท/กิโลวัตต์-ชั่วโมง </t>
    </r>
    <r>
      <rPr>
        <sz val="14"/>
        <rFont val="TH SarabunPSK"/>
        <family val="2"/>
      </rPr>
      <t>(ปี 2560)</t>
    </r>
  </si>
  <si>
    <r>
      <t>บาท/(ระบุหน่วย)</t>
    </r>
    <r>
      <rPr>
        <sz val="14"/>
        <rFont val="TH SarabunPSK"/>
        <family val="2"/>
      </rPr>
      <t xml:space="preserve"> (ปี 2560)</t>
    </r>
  </si>
  <si>
    <r>
      <rPr>
        <b/>
        <sz val="14"/>
        <color indexed="8"/>
        <rFont val="TH SarabunPSK"/>
        <family val="2"/>
      </rPr>
      <t>ตารางที่ 5.1</t>
    </r>
    <r>
      <rPr>
        <sz val="14"/>
        <color indexed="8"/>
        <rFont val="TH SarabunPSK"/>
        <family val="2"/>
      </rPr>
      <t xml:space="preserve"> มาตรการและเป้าหมายในการดำเนินการอนุรักษ์พลังงาน</t>
    </r>
    <r>
      <rPr>
        <sz val="14"/>
        <color indexed="1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ในรอบปี 2560</t>
    </r>
  </si>
  <si>
    <r>
      <rPr>
        <b/>
        <sz val="16"/>
        <rFont val="TH SarabunPSK"/>
        <family val="2"/>
      </rPr>
      <t>ตารางที่ 5.2</t>
    </r>
    <r>
      <rPr>
        <sz val="16"/>
        <rFont val="TH SarabunPSK"/>
        <family val="2"/>
      </rPr>
      <t xml:space="preserve"> แผนอนุรักษ์พลังงานด้านไฟฟ้า ประจำปี 2560</t>
    </r>
  </si>
  <si>
    <r>
      <rPr>
        <b/>
        <sz val="16"/>
        <color indexed="8"/>
        <rFont val="TH SarabunPSK"/>
        <family val="2"/>
      </rPr>
      <t>ตารางที่ 5.3</t>
    </r>
    <r>
      <rPr>
        <sz val="16"/>
        <color indexed="8"/>
        <rFont val="TH SarabunPSK"/>
        <family val="2"/>
      </rPr>
      <t xml:space="preserve"> แผนอนุรักษ์พลังงานด้านความร้อน</t>
    </r>
    <r>
      <rPr>
        <sz val="16"/>
        <color indexed="10"/>
        <rFont val="TH SarabunPSK"/>
        <family val="2"/>
      </rPr>
      <t xml:space="preserve"> </t>
    </r>
    <r>
      <rPr>
        <sz val="16"/>
        <rFont val="TH SarabunPSK"/>
        <family val="2"/>
      </rPr>
      <t>ประจำปี 2560</t>
    </r>
  </si>
  <si>
    <r>
      <t>E</t>
    </r>
    <r>
      <rPr>
        <vertAlign val="subscript"/>
        <sz val="16"/>
        <color indexed="8"/>
        <rFont val="TH SarabunPSK"/>
        <family val="2"/>
      </rPr>
      <t>c</t>
    </r>
  </si>
  <si>
    <r>
      <t>ChP</t>
    </r>
    <r>
      <rPr>
        <vertAlign val="subscript"/>
        <sz val="16"/>
        <color indexed="8"/>
        <rFont val="TH SarabunPSK"/>
        <family val="2"/>
      </rPr>
      <t>n</t>
    </r>
  </si>
  <si>
    <r>
      <t>C</t>
    </r>
    <r>
      <rPr>
        <vertAlign val="subscript"/>
        <sz val="16"/>
        <color indexed="8"/>
        <rFont val="TH SarabunPSK"/>
        <family val="2"/>
      </rPr>
      <t>i</t>
    </r>
  </si>
  <si>
    <r>
      <t xml:space="preserve">      Q</t>
    </r>
    <r>
      <rPr>
        <vertAlign val="subscript"/>
        <sz val="16"/>
        <color indexed="8"/>
        <rFont val="TH SarabunPSK"/>
        <family val="2"/>
      </rPr>
      <t>o</t>
    </r>
    <r>
      <rPr>
        <sz val="16"/>
        <color indexed="8"/>
        <rFont val="TH SarabunPSK"/>
        <family val="2"/>
      </rPr>
      <t xml:space="preserve">   = Btu / 12,000</t>
    </r>
  </si>
  <si>
    <r>
      <t>Q</t>
    </r>
    <r>
      <rPr>
        <vertAlign val="subscript"/>
        <sz val="16"/>
        <color indexed="8"/>
        <rFont val="TH SarabunPSK"/>
        <family val="2"/>
      </rPr>
      <t>o</t>
    </r>
  </si>
  <si>
    <r>
      <t xml:space="preserve">      E</t>
    </r>
    <r>
      <rPr>
        <vertAlign val="subscript"/>
        <sz val="16"/>
        <color indexed="8"/>
        <rFont val="TH SarabunPSK"/>
        <family val="2"/>
      </rPr>
      <t>so1</t>
    </r>
    <r>
      <rPr>
        <sz val="16"/>
        <color indexed="8"/>
        <rFont val="TH SarabunPSK"/>
        <family val="2"/>
      </rPr>
      <t xml:space="preserve"> = ChP</t>
    </r>
    <r>
      <rPr>
        <vertAlign val="subscript"/>
        <sz val="16"/>
        <color indexed="8"/>
        <rFont val="TH SarabunPSK"/>
        <family val="2"/>
      </rPr>
      <t>o</t>
    </r>
    <r>
      <rPr>
        <sz val="16"/>
        <color indexed="8"/>
        <rFont val="TH SarabunPSK"/>
        <family val="2"/>
      </rPr>
      <t xml:space="preserve"> x Q</t>
    </r>
    <r>
      <rPr>
        <vertAlign val="subscript"/>
        <sz val="16"/>
        <color indexed="8"/>
        <rFont val="TH SarabunPSK"/>
        <family val="2"/>
      </rPr>
      <t xml:space="preserve">o </t>
    </r>
  </si>
  <si>
    <r>
      <t>E</t>
    </r>
    <r>
      <rPr>
        <vertAlign val="subscript"/>
        <sz val="16"/>
        <color indexed="8"/>
        <rFont val="TH SarabunPSK"/>
        <family val="2"/>
      </rPr>
      <t>so1</t>
    </r>
  </si>
  <si>
    <r>
      <t xml:space="preserve">      E</t>
    </r>
    <r>
      <rPr>
        <vertAlign val="subscript"/>
        <sz val="16"/>
        <color indexed="8"/>
        <rFont val="TH SarabunPSK"/>
        <family val="2"/>
      </rPr>
      <t>sn1</t>
    </r>
    <r>
      <rPr>
        <sz val="16"/>
        <color indexed="8"/>
        <rFont val="TH SarabunPSK"/>
        <family val="2"/>
      </rPr>
      <t xml:space="preserve"> = ChP</t>
    </r>
    <r>
      <rPr>
        <vertAlign val="subscript"/>
        <sz val="16"/>
        <color indexed="8"/>
        <rFont val="TH SarabunPSK"/>
        <family val="2"/>
      </rPr>
      <t>n</t>
    </r>
    <r>
      <rPr>
        <sz val="16"/>
        <color indexed="8"/>
        <rFont val="TH SarabunPSK"/>
        <family val="2"/>
      </rPr>
      <t xml:space="preserve"> x Q</t>
    </r>
    <r>
      <rPr>
        <vertAlign val="subscript"/>
        <sz val="16"/>
        <color indexed="8"/>
        <rFont val="TH SarabunPSK"/>
        <family val="2"/>
      </rPr>
      <t>o</t>
    </r>
  </si>
  <si>
    <r>
      <t>E</t>
    </r>
    <r>
      <rPr>
        <vertAlign val="subscript"/>
        <sz val="16"/>
        <color indexed="8"/>
        <rFont val="TH SarabunPSK"/>
        <family val="2"/>
      </rPr>
      <t>sn1</t>
    </r>
  </si>
  <si>
    <r>
      <t xml:space="preserve">      E</t>
    </r>
    <r>
      <rPr>
        <vertAlign val="subscript"/>
        <sz val="16"/>
        <color indexed="8"/>
        <rFont val="TH SarabunPSK"/>
        <family val="2"/>
      </rPr>
      <t>s1</t>
    </r>
    <r>
      <rPr>
        <sz val="16"/>
        <color indexed="8"/>
        <rFont val="TH SarabunPSK"/>
        <family val="2"/>
      </rPr>
      <t xml:space="preserve"> = E</t>
    </r>
    <r>
      <rPr>
        <vertAlign val="subscript"/>
        <sz val="16"/>
        <color indexed="8"/>
        <rFont val="TH SarabunPSK"/>
        <family val="2"/>
      </rPr>
      <t>so1</t>
    </r>
    <r>
      <rPr>
        <sz val="16"/>
        <color indexed="8"/>
        <rFont val="TH SarabunPSK"/>
        <family val="2"/>
      </rPr>
      <t xml:space="preserve"> - E</t>
    </r>
    <r>
      <rPr>
        <vertAlign val="subscript"/>
        <sz val="16"/>
        <color indexed="8"/>
        <rFont val="TH SarabunPSK"/>
        <family val="2"/>
      </rPr>
      <t>sn1</t>
    </r>
  </si>
  <si>
    <r>
      <t>E</t>
    </r>
    <r>
      <rPr>
        <vertAlign val="subscript"/>
        <sz val="16"/>
        <color indexed="8"/>
        <rFont val="TH SarabunPSK"/>
        <family val="2"/>
      </rPr>
      <t>s1</t>
    </r>
  </si>
  <si>
    <r>
      <t xml:space="preserve">      E</t>
    </r>
    <r>
      <rPr>
        <vertAlign val="subscript"/>
        <sz val="16"/>
        <color indexed="8"/>
        <rFont val="TH SarabunPSK"/>
        <family val="2"/>
      </rPr>
      <t>so</t>
    </r>
    <r>
      <rPr>
        <sz val="16"/>
        <color indexed="8"/>
        <rFont val="TH SarabunPSK"/>
        <family val="2"/>
      </rPr>
      <t xml:space="preserve"> = E</t>
    </r>
    <r>
      <rPr>
        <vertAlign val="subscript"/>
        <sz val="16"/>
        <color indexed="8"/>
        <rFont val="TH SarabunPSK"/>
        <family val="2"/>
      </rPr>
      <t>so1</t>
    </r>
    <r>
      <rPr>
        <sz val="16"/>
        <color indexed="8"/>
        <rFont val="TH SarabunPSK"/>
        <family val="2"/>
      </rPr>
      <t xml:space="preserve"> x h x OF</t>
    </r>
  </si>
  <si>
    <r>
      <t>E</t>
    </r>
    <r>
      <rPr>
        <vertAlign val="subscript"/>
        <sz val="16"/>
        <color indexed="8"/>
        <rFont val="TH SarabunPSK"/>
        <family val="2"/>
      </rPr>
      <t>so</t>
    </r>
  </si>
  <si>
    <r>
      <t xml:space="preserve">      E</t>
    </r>
    <r>
      <rPr>
        <vertAlign val="subscript"/>
        <sz val="16"/>
        <color indexed="8"/>
        <rFont val="TH SarabunPSK"/>
        <family val="2"/>
      </rPr>
      <t>sn</t>
    </r>
    <r>
      <rPr>
        <sz val="16"/>
        <color indexed="8"/>
        <rFont val="TH SarabunPSK"/>
        <family val="2"/>
      </rPr>
      <t xml:space="preserve"> = E</t>
    </r>
    <r>
      <rPr>
        <vertAlign val="subscript"/>
        <sz val="16"/>
        <color indexed="8"/>
        <rFont val="TH SarabunPSK"/>
        <family val="2"/>
      </rPr>
      <t>sn1</t>
    </r>
    <r>
      <rPr>
        <sz val="16"/>
        <color indexed="8"/>
        <rFont val="TH SarabunPSK"/>
        <family val="2"/>
      </rPr>
      <t xml:space="preserve"> x h x OF</t>
    </r>
  </si>
  <si>
    <r>
      <t>E</t>
    </r>
    <r>
      <rPr>
        <vertAlign val="subscript"/>
        <sz val="16"/>
        <color indexed="8"/>
        <rFont val="TH SarabunPSK"/>
        <family val="2"/>
      </rPr>
      <t>sn</t>
    </r>
  </si>
  <si>
    <r>
      <t xml:space="preserve">      E</t>
    </r>
    <r>
      <rPr>
        <vertAlign val="subscript"/>
        <sz val="16"/>
        <color indexed="8"/>
        <rFont val="TH SarabunPSK"/>
        <family val="2"/>
      </rPr>
      <t>s</t>
    </r>
    <r>
      <rPr>
        <sz val="16"/>
        <color indexed="8"/>
        <rFont val="TH SarabunPSK"/>
        <family val="2"/>
      </rPr>
      <t xml:space="preserve"> = E</t>
    </r>
    <r>
      <rPr>
        <vertAlign val="subscript"/>
        <sz val="16"/>
        <color indexed="8"/>
        <rFont val="TH SarabunPSK"/>
        <family val="2"/>
      </rPr>
      <t>so</t>
    </r>
    <r>
      <rPr>
        <sz val="16"/>
        <color indexed="8"/>
        <rFont val="TH SarabunPSK"/>
        <family val="2"/>
      </rPr>
      <t xml:space="preserve"> - E</t>
    </r>
    <r>
      <rPr>
        <vertAlign val="subscript"/>
        <sz val="16"/>
        <color indexed="8"/>
        <rFont val="TH SarabunPSK"/>
        <family val="2"/>
      </rPr>
      <t>sn</t>
    </r>
  </si>
  <si>
    <r>
      <t>E</t>
    </r>
    <r>
      <rPr>
        <vertAlign val="subscript"/>
        <sz val="16"/>
        <color indexed="8"/>
        <rFont val="TH SarabunPSK"/>
        <family val="2"/>
      </rPr>
      <t>s</t>
    </r>
  </si>
  <si>
    <r>
      <t xml:space="preserve">      S</t>
    </r>
    <r>
      <rPr>
        <vertAlign val="subscript"/>
        <sz val="16"/>
        <color indexed="8"/>
        <rFont val="TH SarabunPSK"/>
        <family val="2"/>
      </rPr>
      <t>c</t>
    </r>
    <r>
      <rPr>
        <sz val="16"/>
        <color indexed="8"/>
        <rFont val="TH SarabunPSK"/>
        <family val="2"/>
      </rPr>
      <t xml:space="preserve"> = E</t>
    </r>
    <r>
      <rPr>
        <vertAlign val="subscript"/>
        <sz val="16"/>
        <color indexed="8"/>
        <rFont val="TH SarabunPSK"/>
        <family val="2"/>
      </rPr>
      <t>s</t>
    </r>
    <r>
      <rPr>
        <sz val="16"/>
        <color indexed="8"/>
        <rFont val="TH SarabunPSK"/>
        <family val="2"/>
      </rPr>
      <t xml:space="preserve"> x E</t>
    </r>
    <r>
      <rPr>
        <vertAlign val="subscript"/>
        <sz val="16"/>
        <color indexed="8"/>
        <rFont val="TH SarabunPSK"/>
        <family val="2"/>
      </rPr>
      <t>c</t>
    </r>
  </si>
  <si>
    <r>
      <t>S</t>
    </r>
    <r>
      <rPr>
        <vertAlign val="subscript"/>
        <sz val="16"/>
        <color indexed="8"/>
        <rFont val="TH SarabunPSK"/>
        <family val="2"/>
      </rPr>
      <t>c</t>
    </r>
  </si>
  <si>
    <r>
      <t xml:space="preserve">      PB = C</t>
    </r>
    <r>
      <rPr>
        <vertAlign val="subscript"/>
        <sz val="16"/>
        <color indexed="8"/>
        <rFont val="TH SarabunPSK"/>
        <family val="2"/>
      </rPr>
      <t>i</t>
    </r>
    <r>
      <rPr>
        <sz val="16"/>
        <color indexed="8"/>
        <rFont val="TH SarabunPSK"/>
        <family val="2"/>
      </rPr>
      <t xml:space="preserve"> / S</t>
    </r>
    <r>
      <rPr>
        <vertAlign val="subscript"/>
        <sz val="16"/>
        <color indexed="8"/>
        <rFont val="TH SarabunPSK"/>
        <family val="2"/>
      </rPr>
      <t>c</t>
    </r>
  </si>
  <si>
    <r>
      <rPr>
        <b/>
        <sz val="16"/>
        <color indexed="8"/>
        <rFont val="TH SarabunPSK"/>
        <family val="2"/>
      </rPr>
      <t>รูปที่ 5-3</t>
    </r>
    <r>
      <rPr>
        <sz val="16"/>
        <color indexed="8"/>
        <rFont val="TH SarabunPSK"/>
        <family val="2"/>
      </rPr>
      <t xml:space="preserve">  ภาพการเผยแพร่แผนฝึกอบรมและกิจกรรมเพื่อส่งเสริมการอนุรักษ์พลังงาน</t>
    </r>
  </si>
  <si>
    <r>
      <rPr>
        <b/>
        <sz val="16"/>
        <color indexed="8"/>
        <rFont val="TH SarabunPSK"/>
        <family val="2"/>
      </rPr>
      <t xml:space="preserve">รูปที่ 5-1 </t>
    </r>
    <r>
      <rPr>
        <sz val="16"/>
        <color indexed="8"/>
        <rFont val="TH SarabunPSK"/>
        <family val="2"/>
      </rPr>
      <t>ภาพการเผยแพร่แผนฝึกอบรมและกิจกรรมส่งเสริมการอนุรักษ์พลังงาน</t>
    </r>
  </si>
  <si>
    <r>
      <rPr>
        <b/>
        <u/>
        <sz val="16"/>
        <color indexed="8"/>
        <rFont val="TH SarabunPSK"/>
        <family val="2"/>
      </rPr>
      <t>ขั้นตอนที่ 6</t>
    </r>
    <r>
      <rPr>
        <b/>
        <sz val="16"/>
        <color indexed="8"/>
        <rFont val="TH SarabunPSK"/>
        <family val="2"/>
      </rPr>
      <t xml:space="preserve"> การดำเนินการตามแผนอนุรักษ์พลังงาน การตรวจสอบและวิเคราะห์การ</t>
    </r>
  </si>
  <si>
    <r>
      <rPr>
        <b/>
        <sz val="16"/>
        <color indexed="8"/>
        <rFont val="TH SarabunPSK"/>
        <family val="2"/>
      </rPr>
      <t>ตารางที่ 6.</t>
    </r>
    <r>
      <rPr>
        <sz val="16"/>
        <color indexed="8"/>
        <rFont val="TH SarabunPSK"/>
        <family val="2"/>
      </rPr>
      <t>1 สรุปผลการติดตามการดำเนินการตามแผนอนุรักษ์พลังงาน</t>
    </r>
  </si>
  <si>
    <r>
      <rPr>
        <b/>
        <sz val="16"/>
        <color indexed="8"/>
        <rFont val="TH SarabunPSK"/>
        <family val="2"/>
      </rPr>
      <t>ตารางที่ 6.3</t>
    </r>
    <r>
      <rPr>
        <sz val="16"/>
        <color indexed="8"/>
        <rFont val="TH SarabunPSK"/>
        <family val="2"/>
      </rPr>
      <t xml:space="preserve"> ผลการตรวจสอบและวิเคราะห์การปฏิบัติตามเป้าหมายและแผนอนุรักษ์พลังงาน</t>
    </r>
  </si>
  <si>
    <r>
      <rPr>
        <b/>
        <sz val="16"/>
        <color indexed="8"/>
        <rFont val="TH SarabunPSK"/>
        <family val="2"/>
      </rPr>
      <t>ตารางที่ 6.4</t>
    </r>
    <r>
      <rPr>
        <sz val="16"/>
        <color indexed="8"/>
        <rFont val="TH SarabunPSK"/>
        <family val="2"/>
      </rPr>
      <t xml:space="preserve"> ผลการตรวจสอบและวิเคราะห์การปฏิบัติตามเป้าหมายและแผนอนุรักษ์พลังงาน (ต่อ)</t>
    </r>
  </si>
  <si>
    <r>
      <rPr>
        <b/>
        <sz val="16"/>
        <color indexed="8"/>
        <rFont val="TH SarabunPSK"/>
        <family val="2"/>
      </rPr>
      <t>ตารางที่ 6.5</t>
    </r>
    <r>
      <rPr>
        <sz val="16"/>
        <color indexed="8"/>
        <rFont val="TH SarabunPSK"/>
        <family val="2"/>
      </rPr>
      <t xml:space="preserve"> ผลการตรวจสอบและวิเคราะห์การปฏิบัติตามเป้าหมายและแผนอนุรักษ์พลังงาน (ต่อ)</t>
    </r>
  </si>
  <si>
    <r>
      <rPr>
        <b/>
        <sz val="16"/>
        <color indexed="8"/>
        <rFont val="TH SarabunPSK"/>
        <family val="2"/>
      </rPr>
      <t>ตารางที่ 6.7</t>
    </r>
    <r>
      <rPr>
        <sz val="16"/>
        <color indexed="8"/>
        <rFont val="TH SarabunPSK"/>
        <family val="2"/>
      </rPr>
      <t xml:space="preserve"> สรุปสถานภาพการดำเนินงานตามหลักสูตรการฝึกอบรม</t>
    </r>
  </si>
  <si>
    <r>
      <rPr>
        <b/>
        <sz val="16"/>
        <color indexed="8"/>
        <rFont val="TH SarabunPSK"/>
        <family val="2"/>
      </rPr>
      <t xml:space="preserve">ตารางที่ 6.8  </t>
    </r>
    <r>
      <rPr>
        <sz val="16"/>
        <color indexed="8"/>
        <rFont val="TH SarabunPSK"/>
        <family val="2"/>
      </rPr>
      <t>สรุปสถานภาพการดำเนินงานกิจกรรมส่งเสริมการอนุรักษ์พลังงาน</t>
    </r>
  </si>
  <si>
    <r>
      <rPr>
        <b/>
        <sz val="16"/>
        <color indexed="8"/>
        <rFont val="TH SarabunPSK"/>
        <family val="2"/>
      </rPr>
      <t>รูปที่ 6-3</t>
    </r>
    <r>
      <rPr>
        <sz val="16"/>
        <color indexed="8"/>
        <rFont val="TH SarabunPSK"/>
        <family val="2"/>
      </rPr>
      <t xml:space="preserve">  ภาพการเผยแพร่กำหนดเป้าหมายและแผนอนุรักษ์พลังงาน และแผนการฝึกอบรมและกิจกรรม</t>
    </r>
  </si>
  <si>
    <r>
      <rPr>
        <b/>
        <sz val="16"/>
        <color indexed="8"/>
        <rFont val="TH SarabunPSK"/>
        <family val="2"/>
      </rPr>
      <t>ตารางที่ 7.1</t>
    </r>
    <r>
      <rPr>
        <sz val="16"/>
        <color indexed="8"/>
        <rFont val="TH SarabunPSK"/>
        <family val="2"/>
      </rPr>
      <t xml:space="preserve"> การตรวจติดตามการดำเนินการจัดการพลังงาน</t>
    </r>
  </si>
  <si>
    <r>
      <rPr>
        <b/>
        <sz val="14"/>
        <color indexed="8"/>
        <rFont val="TH SarabunPSK"/>
        <family val="2"/>
      </rPr>
      <t>ตารางที่ 7.1</t>
    </r>
    <r>
      <rPr>
        <sz val="14"/>
        <color indexed="8"/>
        <rFont val="TH SarabunPSK"/>
        <family val="2"/>
      </rPr>
      <t xml:space="preserve"> การตรวจติดตามการดำเนินการจัดการพลังงาน  (ต่อ)</t>
    </r>
  </si>
  <si>
    <r>
      <rPr>
        <b/>
        <u/>
        <sz val="16"/>
        <rFont val="TH SarabunPSK"/>
        <family val="2"/>
      </rPr>
      <t>ขั้นตอนที่ 8</t>
    </r>
    <r>
      <rPr>
        <b/>
        <sz val="16"/>
        <rFont val="TH SarabunPSK"/>
        <family val="2"/>
      </rPr>
      <t xml:space="preserve"> การทบทวน วิเคราะห์และแก้ไขข้อบกพร่องของการจัดการพลังงาน</t>
    </r>
  </si>
  <si>
    <r>
      <rPr>
        <b/>
        <sz val="16"/>
        <color indexed="8"/>
        <rFont val="TH SarabunPSK"/>
        <family val="2"/>
      </rPr>
      <t>รูปที่ 8-2</t>
    </r>
    <r>
      <rPr>
        <sz val="16"/>
        <color indexed="8"/>
        <rFont val="TH SarabunPSK"/>
        <family val="2"/>
      </rPr>
      <t xml:space="preserve">  ภาพการเผยแพร่ผลการทบทวน วิเคราะห์ และแก้ไขข้อบกพร่องของการจัดการพลังงาน</t>
    </r>
  </si>
  <si>
    <r>
      <rPr>
        <b/>
        <sz val="16"/>
        <color indexed="8"/>
        <rFont val="TH SarabunPSK"/>
        <family val="2"/>
      </rPr>
      <t>รูปที่ 8-3</t>
    </r>
    <r>
      <rPr>
        <sz val="16"/>
        <color indexed="8"/>
        <rFont val="TH SarabunPSK"/>
        <family val="2"/>
      </rPr>
      <t xml:space="preserve">  ภาพการเผยแพร่ผลการทบทวน วิเคราะห์ และแก้ไขข้อบกพร่องของการจัดการพลังงาน</t>
    </r>
  </si>
  <si>
    <t>1. ข้อมูลการประเมินสถานภาพการจัดการพลังงานเบื้องต้นประเมินจาก....4....แผนก  ของจำนวนทั้งหมด...4....แผนก หรือบุคลากรจำนวน. 38 .คน</t>
  </si>
  <si>
    <t xml:space="preserve">   จากทั้งหมด........38...........คน คิดเป็นร้อยละ .....100.......  ( ผู้ประเมินสถานถาพการจัดการพลังงานเบื้องต้นคือ บุคลากรในศูนย์บริหารสินทรัพย์ )</t>
  </si>
  <si>
    <t>2. ในกรณีที่อาคารควบคุมพัฒนาระบบการจัดการพลังงานในรอบที่สอง ในขั้นตอนนี้อาคารควบคุมจะดำเนินการหรือไม่ดำเนินการก็ได้ หากดำเนิน</t>
  </si>
  <si>
    <t>ขั้นตอนที่ 2 การประเมินสถานภาพการจัดการพลังงานเบื้องต้น</t>
  </si>
  <si>
    <t xml:space="preserve">การใช้ไฟฟ้าของหลอด LED จำนวนทั้งหมด 489 หลอด = 14,992.74 กิโลวัตต์-ชั่วโมง/ปี </t>
  </si>
  <si>
    <t>ดำเนินการเปลี่ยนหลอด LED ไปแล้วทั้งหมด 489 หลอด ลดลง = 14,992.74 กิโลวัตต์-ชั่วโมง/ปี</t>
  </si>
  <si>
    <t>อัตราค่าไฟฟ้าเฉลี่ย 3.62 บาท/กิโลวัตต์-ชั่วโมง คิดเป็นเงิน = 54,273.72 บาท</t>
  </si>
  <si>
    <t>นาย จตุรงค์  ปลื้มใจ</t>
  </si>
  <si>
    <t>หลอด LED 7วัตต์</t>
  </si>
  <si>
    <t>หลอด LED 20วัตต์</t>
  </si>
  <si>
    <t>489     หลอด</t>
  </si>
  <si>
    <t>ลานจอดรถอาคารชุดพักอาศัยฯ</t>
  </si>
  <si>
    <t>86     หลอด</t>
  </si>
  <si>
    <t xml:space="preserve">การใช้ไฟฟ้าของหลอด LED จำนวนทั้งหมด 86 หลอด = 7,533.6 กิโลวัตต์-ชั่วโมง/ปี </t>
  </si>
  <si>
    <t>ดำเนินการเปลี่ยนหลอด LED ไปแล้วทั้งหมด 86 หลอด ลดลง = 7,533.6 กิโลวัตต์-ชั่วโมง/ปี</t>
  </si>
  <si>
    <t>อัตราค่าไฟฟ้าเฉลี่ย 3.62 บาท/กิโลวัตต์-ชั่วโมง คิดเป็นเงิน = 27,271.63 บาท</t>
  </si>
  <si>
    <r>
      <rPr>
        <b/>
        <sz val="16"/>
        <rFont val="TH SarabunPSK"/>
        <family val="2"/>
      </rPr>
      <t>ตารางที่ 5.4</t>
    </r>
    <r>
      <rPr>
        <sz val="16"/>
        <rFont val="TH SarabunPSK"/>
        <family val="2"/>
      </rPr>
      <t xml:space="preserve"> แผนการฝึกอบรมการอนุรักษ์พลังงาน ประจำปี 2560</t>
    </r>
  </si>
  <si>
    <r>
      <rPr>
        <b/>
        <sz val="16"/>
        <rFont val="TH SarabunPSK"/>
        <family val="2"/>
      </rPr>
      <t>ตารางที่ 5.5</t>
    </r>
    <r>
      <rPr>
        <sz val="16"/>
        <rFont val="TH SarabunPSK"/>
        <family val="2"/>
      </rPr>
      <t xml:space="preserve"> แผนกิจกรรมเพื่อส่งเสริมการอนุรักษ์พลังงาน ประจำปี 2560</t>
    </r>
  </si>
  <si>
    <r>
      <t xml:space="preserve">อาคาร ABC   ลดลง    13.93 % อาคาร D       ลดลง    10.64%อาคาร ABCD ลดลง   </t>
    </r>
    <r>
      <rPr>
        <sz val="16"/>
        <color rgb="FFFF0000"/>
        <rFont val="TH SarabunPSK"/>
        <family val="2"/>
      </rPr>
      <t xml:space="preserve"> 12.82%</t>
    </r>
  </si>
  <si>
    <t>ดำเนินการตามแผน</t>
  </si>
  <si>
    <t>ม.ค. 59 - ธ.ค. 60</t>
  </si>
  <si>
    <t>ต.ค. 59 - ธ.ค.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</si>
</sst>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87" formatCode="_(* #,##0.00_);_(* \(#,##0.00\);_(* &quot;-&quot;??_);_(@_)"/>
    <numFmt numFmtId="188" formatCode="#,##0_ ;\-#,##0\ "/>
    <numFmt numFmtId="189" formatCode="#,##0.00_ ;\-#,##0.00\ "/>
    <numFmt numFmtId="190" formatCode="0.000000"/>
    <numFmt numFmtId="191" formatCode="#,##0.00;[Red]#,##0.00"/>
    <numFmt numFmtId="192" formatCode="#,##0.0"/>
    <numFmt numFmtId="193" formatCode="_(* #,##0_);_(* \(#,##0\);_(* &quot;-&quot;??_);_(@_)"/>
    <numFmt numFmtId="194" formatCode="_-* #,##0_-;\-* #,##0_-;_-* &quot;-&quot;??_-;_-@_-"/>
  </numFmts>
  <fonts count="105">
    <font>
      <sz val="11"/>
      <color theme="1"/>
      <name val="Tahoma"/>
      <family val="2"/>
      <charset val="222"/>
    </font>
    <font>
      <sz val="11"/>
      <color indexed="8"/>
      <name val="Tahoma"/>
      <family val="2"/>
      <charset val="222"/>
    </font>
    <font>
      <sz val="11"/>
      <color indexed="8"/>
      <name val="Tahoma"/>
      <family val="2"/>
      <charset val="222"/>
    </font>
    <font>
      <sz val="8"/>
      <name val="Tahoma"/>
      <family val="2"/>
      <charset val="222"/>
    </font>
    <font>
      <b/>
      <sz val="11"/>
      <color indexed="56"/>
      <name val="Tahoma"/>
      <family val="2"/>
      <charset val="222"/>
    </font>
    <font>
      <b/>
      <sz val="22"/>
      <color indexed="10"/>
      <name val="CordiaUPC"/>
      <family val="2"/>
      <charset val="222"/>
    </font>
    <font>
      <sz val="10"/>
      <name val="Arial"/>
      <family val="2"/>
    </font>
    <font>
      <sz val="11"/>
      <color indexed="8"/>
      <name val="CordiaUPC"/>
      <family val="2"/>
      <charset val="222"/>
    </font>
    <font>
      <sz val="10"/>
      <name val="Arial"/>
      <family val="2"/>
    </font>
    <font>
      <sz val="11"/>
      <color indexed="8"/>
      <name val="TH SarabunPSK"/>
      <family val="2"/>
    </font>
    <font>
      <b/>
      <sz val="36"/>
      <color indexed="8"/>
      <name val="TH SarabunPSK"/>
      <family val="2"/>
    </font>
    <font>
      <sz val="16"/>
      <color indexed="8"/>
      <name val="TH SarabunPSK"/>
      <family val="2"/>
    </font>
    <font>
      <sz val="14"/>
      <color indexed="8"/>
      <name val="TH SarabunPSK"/>
      <family val="2"/>
    </font>
    <font>
      <b/>
      <sz val="16"/>
      <color indexed="8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sz val="16"/>
      <color indexed="10"/>
      <name val="TH SarabunPSK"/>
      <family val="2"/>
    </font>
    <font>
      <b/>
      <sz val="14"/>
      <color indexed="8"/>
      <name val="TH SarabunPSK"/>
      <family val="2"/>
    </font>
    <font>
      <sz val="16"/>
      <color indexed="30"/>
      <name val="TH SarabunPSK"/>
      <family val="2"/>
    </font>
    <font>
      <sz val="10.5"/>
      <color indexed="8"/>
      <name val="TH SarabunPSK"/>
      <family val="2"/>
    </font>
    <font>
      <b/>
      <sz val="11"/>
      <color indexed="8"/>
      <name val="TH SarabunPSK"/>
      <family val="2"/>
    </font>
    <font>
      <sz val="14"/>
      <name val="Cordia New"/>
      <family val="2"/>
    </font>
    <font>
      <u/>
      <sz val="10"/>
      <color indexed="12"/>
      <name val="Arial"/>
      <family val="2"/>
    </font>
    <font>
      <sz val="16"/>
      <name val="Cordia New"/>
      <family val="2"/>
    </font>
    <font>
      <sz val="16"/>
      <color theme="1"/>
      <name val="TH NiramitIT๙"/>
      <family val="2"/>
      <charset val="222"/>
    </font>
    <font>
      <sz val="11"/>
      <color theme="1"/>
      <name val="Tahoma"/>
      <family val="2"/>
      <charset val="222"/>
    </font>
    <font>
      <sz val="10"/>
      <name val="Tahoma"/>
      <family val="2"/>
    </font>
    <font>
      <b/>
      <sz val="36"/>
      <color indexed="8"/>
      <name val="AngsanaUPC"/>
      <family val="1"/>
    </font>
    <font>
      <sz val="11"/>
      <color indexed="8"/>
      <name val="AngsanaUPC"/>
      <family val="1"/>
    </font>
    <font>
      <b/>
      <sz val="24"/>
      <color indexed="8"/>
      <name val="AngsanaUPC"/>
      <family val="1"/>
    </font>
    <font>
      <sz val="20"/>
      <color indexed="8"/>
      <name val="AngsanaUPC"/>
      <family val="1"/>
    </font>
    <font>
      <b/>
      <sz val="16"/>
      <color indexed="8"/>
      <name val="AngsanaUPC"/>
      <family val="1"/>
    </font>
    <font>
      <sz val="16"/>
      <color indexed="8"/>
      <name val="AngsanaUPC"/>
      <family val="1"/>
    </font>
    <font>
      <sz val="14"/>
      <color indexed="8"/>
      <name val="AngsanaUPC"/>
      <family val="1"/>
    </font>
    <font>
      <sz val="14"/>
      <name val="AngsanaUPC"/>
      <family val="1"/>
    </font>
    <font>
      <sz val="16"/>
      <name val="AngsanaUPC"/>
      <family val="1"/>
    </font>
    <font>
      <sz val="12"/>
      <name val="AngsanaUPC"/>
      <family val="1"/>
    </font>
    <font>
      <sz val="12"/>
      <color indexed="8"/>
      <name val="AngsanaUPC"/>
      <family val="1"/>
    </font>
    <font>
      <sz val="10"/>
      <color indexed="8"/>
      <name val="AngsanaUPC"/>
      <family val="1"/>
    </font>
    <font>
      <b/>
      <sz val="38"/>
      <color indexed="8"/>
      <name val="AngsanaUPC"/>
      <family val="1"/>
    </font>
    <font>
      <sz val="14"/>
      <color theme="0"/>
      <name val="AngsanaUPC"/>
      <family val="1"/>
    </font>
    <font>
      <sz val="16"/>
      <color theme="0"/>
      <name val="AngsanaUPC"/>
      <family val="1"/>
    </font>
    <font>
      <sz val="14"/>
      <color theme="0" tint="-0.14999847407452621"/>
      <name val="AngsanaUPC"/>
      <family val="1"/>
    </font>
    <font>
      <sz val="16"/>
      <color theme="0" tint="-0.14999847407452621"/>
      <name val="AngsanaUPC"/>
      <family val="1"/>
    </font>
    <font>
      <sz val="24"/>
      <color indexed="8"/>
      <name val="AngsanaUPC"/>
      <family val="1"/>
    </font>
    <font>
      <sz val="12"/>
      <color indexed="8"/>
      <name val="TH SarabunPSK"/>
      <family val="2"/>
    </font>
    <font>
      <b/>
      <sz val="18"/>
      <color indexed="8"/>
      <name val="TH SarabunPSK"/>
      <family val="2"/>
    </font>
    <font>
      <sz val="12"/>
      <name val="TH SarabunPSK"/>
      <family val="2"/>
    </font>
    <font>
      <b/>
      <sz val="12"/>
      <name val="TH SarabunPSK"/>
      <family val="2"/>
    </font>
    <font>
      <sz val="10"/>
      <color indexed="8"/>
      <name val="TH SarabunPSK"/>
      <family val="2"/>
    </font>
    <font>
      <sz val="16"/>
      <color theme="1"/>
      <name val="TH SarabunPSK"/>
      <family val="2"/>
    </font>
    <font>
      <b/>
      <sz val="38"/>
      <color indexed="8"/>
      <name val="TH SarabunPSK"/>
      <family val="2"/>
    </font>
    <font>
      <b/>
      <sz val="72"/>
      <color indexed="8"/>
      <name val="TH SarabunPSK"/>
      <family val="2"/>
    </font>
    <font>
      <b/>
      <sz val="16"/>
      <name val="TH SarabunPSK"/>
      <family val="2"/>
    </font>
    <font>
      <b/>
      <sz val="15"/>
      <color indexed="8"/>
      <name val="TH SarabunPSK"/>
      <family val="2"/>
    </font>
    <font>
      <b/>
      <sz val="20"/>
      <color indexed="8"/>
      <name val="TH SarabunPSK"/>
      <family val="2"/>
    </font>
    <font>
      <sz val="9"/>
      <name val="TH SarabunPSK"/>
      <family val="2"/>
    </font>
    <font>
      <sz val="14"/>
      <color theme="0"/>
      <name val="TH SarabunPSK"/>
      <family val="2"/>
    </font>
    <font>
      <sz val="16"/>
      <color theme="0"/>
      <name val="TH SarabunPSK"/>
      <family val="2"/>
    </font>
    <font>
      <sz val="14"/>
      <color theme="1"/>
      <name val="TH SarabunPSK"/>
      <family val="2"/>
    </font>
    <font>
      <sz val="12"/>
      <color theme="0"/>
      <name val="TH SarabunPSK"/>
      <family val="2"/>
    </font>
    <font>
      <sz val="13"/>
      <color indexed="8"/>
      <name val="TH SarabunPSK"/>
      <family val="2"/>
    </font>
    <font>
      <vertAlign val="superscript"/>
      <sz val="16"/>
      <color indexed="8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0" tint="-0.14999847407452621"/>
      <name val="TH SarabunPSK"/>
      <family val="2"/>
    </font>
    <font>
      <sz val="10"/>
      <name val="TH SarabunPSK"/>
      <family val="2"/>
    </font>
    <font>
      <b/>
      <sz val="15"/>
      <name val="TH SarabunPSK"/>
      <family val="2"/>
    </font>
    <font>
      <sz val="15"/>
      <name val="TH SarabunPSK"/>
      <family val="2"/>
    </font>
    <font>
      <sz val="15"/>
      <color indexed="8"/>
      <name val="TH SarabunPSK"/>
      <family val="2"/>
    </font>
    <font>
      <b/>
      <sz val="11"/>
      <name val="TH SarabunPSK"/>
      <family val="2"/>
    </font>
    <font>
      <sz val="11"/>
      <name val="TH SarabunPSK"/>
      <family val="2"/>
    </font>
    <font>
      <b/>
      <sz val="16"/>
      <color indexed="10"/>
      <name val="TH SarabunPSK"/>
      <family val="2"/>
    </font>
    <font>
      <b/>
      <sz val="20"/>
      <color indexed="18"/>
      <name val="TH SarabunPSK"/>
      <family val="2"/>
    </font>
    <font>
      <b/>
      <sz val="22"/>
      <color indexed="18"/>
      <name val="TH SarabunPSK"/>
      <family val="2"/>
    </font>
    <font>
      <sz val="13"/>
      <name val="TH SarabunPSK"/>
      <family val="2"/>
    </font>
    <font>
      <b/>
      <sz val="22"/>
      <name val="TH SarabunPSK"/>
      <family val="2"/>
    </font>
    <font>
      <b/>
      <u/>
      <sz val="16"/>
      <color indexed="8"/>
      <name val="TH SarabunPSK"/>
      <family val="2"/>
    </font>
    <font>
      <b/>
      <sz val="16"/>
      <color indexed="18"/>
      <name val="TH SarabunPSK"/>
      <family val="2"/>
    </font>
    <font>
      <sz val="16"/>
      <color indexed="55"/>
      <name val="TH SarabunPSK"/>
      <family val="2"/>
    </font>
    <font>
      <b/>
      <u/>
      <sz val="14"/>
      <color indexed="8"/>
      <name val="TH SarabunPSK"/>
      <family val="2"/>
    </font>
    <font>
      <b/>
      <sz val="48"/>
      <color indexed="8"/>
      <name val="TH SarabunPSK"/>
      <family val="2"/>
    </font>
    <font>
      <b/>
      <i/>
      <sz val="16"/>
      <color indexed="8"/>
      <name val="TH SarabunPSK"/>
      <family val="2"/>
    </font>
    <font>
      <sz val="18"/>
      <color indexed="8"/>
      <name val="TH SarabunPSK"/>
      <family val="2"/>
    </font>
    <font>
      <u/>
      <sz val="14"/>
      <color indexed="8"/>
      <name val="TH SarabunPSK"/>
      <family val="2"/>
    </font>
    <font>
      <b/>
      <u/>
      <sz val="18"/>
      <color indexed="8"/>
      <name val="TH SarabunPSK"/>
      <family val="2"/>
    </font>
    <font>
      <sz val="20"/>
      <color indexed="8"/>
      <name val="TH SarabunPSK"/>
      <family val="2"/>
    </font>
    <font>
      <sz val="14"/>
      <color indexed="10"/>
      <name val="TH SarabunPSK"/>
      <family val="2"/>
    </font>
    <font>
      <sz val="20"/>
      <color indexed="55"/>
      <name val="TH SarabunPSK"/>
      <family val="2"/>
    </font>
    <font>
      <sz val="18"/>
      <color indexed="55"/>
      <name val="TH SarabunPSK"/>
      <family val="2"/>
    </font>
    <font>
      <sz val="11"/>
      <color theme="1"/>
      <name val="TH SarabunPSK"/>
      <family val="2"/>
    </font>
    <font>
      <sz val="10"/>
      <color rgb="FFFF0000"/>
      <name val="TH SarabunPSK"/>
      <family val="2"/>
    </font>
    <font>
      <b/>
      <sz val="13"/>
      <name val="TH SarabunPSK"/>
      <family val="2"/>
    </font>
    <font>
      <b/>
      <sz val="16"/>
      <color rgb="FFFF0000"/>
      <name val="TH SarabunPSK"/>
      <family val="2"/>
    </font>
    <font>
      <sz val="16"/>
      <color indexed="60"/>
      <name val="TH SarabunPSK"/>
      <family val="2"/>
    </font>
    <font>
      <b/>
      <sz val="16"/>
      <color indexed="12"/>
      <name val="TH SarabunPSK"/>
      <family val="2"/>
    </font>
    <font>
      <b/>
      <sz val="16"/>
      <color indexed="30"/>
      <name val="TH SarabunPSK"/>
      <family val="2"/>
    </font>
    <font>
      <sz val="16"/>
      <color theme="0" tint="-0.34998626667073579"/>
      <name val="TH SarabunPSK"/>
      <family val="2"/>
    </font>
    <font>
      <b/>
      <sz val="16"/>
      <color theme="1"/>
      <name val="TH SarabunPSK"/>
      <family val="2"/>
    </font>
    <font>
      <vertAlign val="subscript"/>
      <sz val="16"/>
      <color indexed="8"/>
      <name val="TH SarabunPSK"/>
      <family val="2"/>
    </font>
    <font>
      <b/>
      <u/>
      <sz val="16"/>
      <name val="TH SarabunPSK"/>
      <family val="2"/>
    </font>
    <font>
      <sz val="14"/>
      <color theme="9" tint="-0.499984740745262"/>
      <name val="TH SarabunPSK"/>
      <family val="2"/>
    </font>
    <font>
      <sz val="14"/>
      <color theme="4" tint="-0.499984740745262"/>
      <name val="TH SarabunPSK"/>
      <family val="2"/>
    </font>
    <font>
      <sz val="14"/>
      <color theme="8" tint="-0.499984740745262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3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2" fillId="0" borderId="0"/>
    <xf numFmtId="0" fontId="1" fillId="0" borderId="0"/>
    <xf numFmtId="9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7" fillId="0" borderId="0" applyFont="0" applyFill="0" applyBorder="0" applyAlignment="0" applyProtection="0"/>
    <xf numFmtId="0" fontId="22" fillId="0" borderId="0"/>
  </cellStyleXfs>
  <cellXfs count="1302">
    <xf numFmtId="0" fontId="0" fillId="0" borderId="0" xfId="0"/>
    <xf numFmtId="0" fontId="7" fillId="0" borderId="4" xfId="0" applyFont="1" applyBorder="1"/>
    <xf numFmtId="0" fontId="7" fillId="0" borderId="5" xfId="0" applyFont="1" applyBorder="1"/>
    <xf numFmtId="0" fontId="5" fillId="0" borderId="5" xfId="0" applyFont="1" applyBorder="1" applyAlignment="1"/>
    <xf numFmtId="0" fontId="5" fillId="0" borderId="6" xfId="0" applyFont="1" applyBorder="1" applyAlignment="1"/>
    <xf numFmtId="0" fontId="7" fillId="0" borderId="0" xfId="0" applyFont="1"/>
    <xf numFmtId="0" fontId="7" fillId="0" borderId="7" xfId="0" applyFont="1" applyBorder="1"/>
    <xf numFmtId="0" fontId="7" fillId="0" borderId="0" xfId="0" applyFont="1" applyBorder="1"/>
    <xf numFmtId="0" fontId="5" fillId="0" borderId="0" xfId="0" applyFont="1" applyBorder="1" applyAlignment="1"/>
    <xf numFmtId="0" fontId="5" fillId="0" borderId="8" xfId="0" applyFont="1" applyBorder="1" applyAlignment="1"/>
    <xf numFmtId="0" fontId="9" fillId="0" borderId="7" xfId="0" applyFont="1" applyBorder="1"/>
    <xf numFmtId="0" fontId="9" fillId="0" borderId="0" xfId="0" applyFont="1" applyBorder="1"/>
    <xf numFmtId="0" fontId="9" fillId="0" borderId="8" xfId="0" applyFont="1" applyBorder="1"/>
    <xf numFmtId="0" fontId="9" fillId="0" borderId="0" xfId="0" applyFont="1"/>
    <xf numFmtId="0" fontId="9" fillId="0" borderId="0" xfId="0" applyFont="1" applyFill="1"/>
    <xf numFmtId="0" fontId="9" fillId="0" borderId="0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horizont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6" fillId="0" borderId="0" xfId="0" applyFont="1" applyFill="1"/>
    <xf numFmtId="0" fontId="13" fillId="0" borderId="0" xfId="0" applyFont="1" applyFill="1"/>
    <xf numFmtId="0" fontId="12" fillId="0" borderId="0" xfId="0" applyFont="1"/>
    <xf numFmtId="0" fontId="19" fillId="0" borderId="0" xfId="0" applyFont="1" applyFill="1" applyBorder="1" applyAlignment="1">
      <alignment horizontal="centerContinuous"/>
    </xf>
    <xf numFmtId="0" fontId="14" fillId="0" borderId="35" xfId="0" applyFont="1" applyFill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17" fontId="12" fillId="0" borderId="3" xfId="0" applyNumberFormat="1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0" fontId="20" fillId="0" borderId="0" xfId="0" applyFont="1" applyFill="1"/>
    <xf numFmtId="0" fontId="9" fillId="0" borderId="0" xfId="0" applyFont="1" applyFill="1" applyBorder="1" applyAlignment="1">
      <alignment horizontal="center" vertical="top"/>
    </xf>
    <xf numFmtId="0" fontId="10" fillId="0" borderId="0" xfId="0" applyFont="1" applyAlignment="1"/>
    <xf numFmtId="0" fontId="9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/>
    </xf>
    <xf numFmtId="4" fontId="12" fillId="0" borderId="0" xfId="0" applyNumberFormat="1" applyFont="1" applyFill="1" applyBorder="1" applyAlignment="1">
      <alignment horizontal="center"/>
    </xf>
    <xf numFmtId="4" fontId="12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/>
    <xf numFmtId="4" fontId="15" fillId="0" borderId="3" xfId="0" applyNumberFormat="1" applyFont="1" applyFill="1" applyBorder="1" applyAlignment="1">
      <alignment horizontal="center"/>
    </xf>
    <xf numFmtId="4" fontId="15" fillId="0" borderId="3" xfId="1" applyNumberFormat="1" applyFont="1" applyFill="1" applyBorder="1" applyAlignment="1">
      <alignment horizontal="centerContinuous"/>
    </xf>
    <xf numFmtId="0" fontId="21" fillId="0" borderId="0" xfId="0" applyFont="1" applyFill="1"/>
    <xf numFmtId="4" fontId="15" fillId="0" borderId="3" xfId="1" applyNumberFormat="1" applyFont="1" applyFill="1" applyBorder="1" applyAlignment="1">
      <alignment horizontal="center"/>
    </xf>
    <xf numFmtId="0" fontId="29" fillId="0" borderId="7" xfId="0" applyFont="1" applyBorder="1"/>
    <xf numFmtId="0" fontId="29" fillId="0" borderId="8" xfId="0" applyFont="1" applyBorder="1"/>
    <xf numFmtId="0" fontId="29" fillId="0" borderId="0" xfId="0" applyFont="1"/>
    <xf numFmtId="0" fontId="30" fillId="0" borderId="8" xfId="0" applyFont="1" applyBorder="1" applyAlignment="1"/>
    <xf numFmtId="0" fontId="31" fillId="0" borderId="8" xfId="0" applyFont="1" applyBorder="1" applyAlignment="1"/>
    <xf numFmtId="0" fontId="29" fillId="0" borderId="0" xfId="0" applyFont="1" applyBorder="1"/>
    <xf numFmtId="0" fontId="30" fillId="0" borderId="7" xfId="0" applyFont="1" applyBorder="1" applyAlignment="1"/>
    <xf numFmtId="0" fontId="30" fillId="0" borderId="0" xfId="0" applyFont="1" applyBorder="1" applyAlignment="1"/>
    <xf numFmtId="0" fontId="29" fillId="0" borderId="12" xfId="0" applyFont="1" applyBorder="1"/>
    <xf numFmtId="0" fontId="29" fillId="0" borderId="13" xfId="0" applyFont="1" applyBorder="1"/>
    <xf numFmtId="0" fontId="33" fillId="0" borderId="0" xfId="0" applyFont="1" applyBorder="1"/>
    <xf numFmtId="0" fontId="33" fillId="0" borderId="0" xfId="0" applyFont="1"/>
    <xf numFmtId="0" fontId="33" fillId="0" borderId="0" xfId="0" applyFont="1" applyAlignment="1">
      <alignment horizontal="center"/>
    </xf>
    <xf numFmtId="0" fontId="34" fillId="0" borderId="0" xfId="0" applyFont="1" applyFill="1"/>
    <xf numFmtId="0" fontId="34" fillId="0" borderId="0" xfId="0" applyFont="1" applyFill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center"/>
    </xf>
    <xf numFmtId="0" fontId="36" fillId="0" borderId="0" xfId="0" applyFont="1"/>
    <xf numFmtId="0" fontId="39" fillId="0" borderId="0" xfId="0" applyFont="1" applyFill="1"/>
    <xf numFmtId="0" fontId="32" fillId="0" borderId="0" xfId="0" applyFont="1"/>
    <xf numFmtId="0" fontId="35" fillId="0" borderId="0" xfId="0" applyFont="1"/>
    <xf numFmtId="3" fontId="34" fillId="0" borderId="3" xfId="0" applyNumberFormat="1" applyFont="1" applyBorder="1"/>
    <xf numFmtId="0" fontId="34" fillId="0" borderId="3" xfId="0" applyFont="1" applyBorder="1"/>
    <xf numFmtId="0" fontId="34" fillId="0" borderId="0" xfId="0" applyFont="1" applyAlignment="1">
      <alignment horizontal="right"/>
    </xf>
    <xf numFmtId="0" fontId="28" fillId="0" borderId="0" xfId="0" applyFont="1" applyAlignment="1"/>
    <xf numFmtId="4" fontId="34" fillId="0" borderId="0" xfId="0" applyNumberFormat="1" applyFont="1"/>
    <xf numFmtId="191" fontId="34" fillId="0" borderId="0" xfId="0" applyNumberFormat="1" applyFont="1"/>
    <xf numFmtId="0" fontId="38" fillId="2" borderId="35" xfId="0" applyFont="1" applyFill="1" applyBorder="1" applyAlignment="1">
      <alignment horizontal="center"/>
    </xf>
    <xf numFmtId="0" fontId="37" fillId="2" borderId="35" xfId="0" applyFont="1" applyFill="1" applyBorder="1" applyAlignment="1">
      <alignment horizontal="center"/>
    </xf>
    <xf numFmtId="43" fontId="34" fillId="0" borderId="0" xfId="1" applyFont="1" applyAlignment="1">
      <alignment horizontal="center"/>
    </xf>
    <xf numFmtId="0" fontId="33" fillId="7" borderId="0" xfId="0" applyFont="1" applyFill="1"/>
    <xf numFmtId="0" fontId="42" fillId="7" borderId="0" xfId="0" applyFont="1" applyFill="1"/>
    <xf numFmtId="0" fontId="36" fillId="7" borderId="0" xfId="0" applyFont="1" applyFill="1"/>
    <xf numFmtId="0" fontId="34" fillId="7" borderId="0" xfId="0" applyFont="1" applyFill="1"/>
    <xf numFmtId="0" fontId="41" fillId="7" borderId="0" xfId="0" applyFont="1" applyFill="1"/>
    <xf numFmtId="0" fontId="43" fillId="7" borderId="0" xfId="0" applyFont="1" applyFill="1"/>
    <xf numFmtId="0" fontId="44" fillId="7" borderId="0" xfId="0" applyFont="1" applyFill="1"/>
    <xf numFmtId="0" fontId="45" fillId="0" borderId="7" xfId="0" applyFont="1" applyBorder="1"/>
    <xf numFmtId="0" fontId="45" fillId="0" borderId="8" xfId="0" applyFont="1" applyBorder="1"/>
    <xf numFmtId="0" fontId="45" fillId="0" borderId="7" xfId="0" applyFont="1" applyBorder="1" applyAlignment="1"/>
    <xf numFmtId="0" fontId="45" fillId="0" borderId="8" xfId="0" applyFont="1" applyBorder="1" applyAlignment="1"/>
    <xf numFmtId="0" fontId="12" fillId="0" borderId="0" xfId="0" applyFont="1" applyFill="1"/>
    <xf numFmtId="0" fontId="46" fillId="0" borderId="0" xfId="0" applyFont="1" applyFill="1"/>
    <xf numFmtId="0" fontId="15" fillId="0" borderId="0" xfId="0" applyFont="1" applyFill="1" applyAlignment="1">
      <alignment horizontal="left"/>
    </xf>
    <xf numFmtId="0" fontId="12" fillId="0" borderId="0" xfId="0" applyFont="1" applyFill="1" applyBorder="1"/>
    <xf numFmtId="0" fontId="18" fillId="0" borderId="0" xfId="0" applyFont="1" applyFill="1"/>
    <xf numFmtId="0" fontId="48" fillId="0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/>
    <xf numFmtId="0" fontId="13" fillId="0" borderId="0" xfId="0" applyFont="1"/>
    <xf numFmtId="0" fontId="11" fillId="0" borderId="0" xfId="0" applyFont="1"/>
    <xf numFmtId="0" fontId="11" fillId="4" borderId="0" xfId="0" applyFont="1" applyFill="1"/>
    <xf numFmtId="0" fontId="11" fillId="0" borderId="3" xfId="0" applyFont="1" applyFill="1" applyBorder="1" applyAlignment="1">
      <alignment horizontal="center"/>
    </xf>
    <xf numFmtId="0" fontId="54" fillId="5" borderId="113" xfId="0" applyFont="1" applyFill="1" applyBorder="1" applyAlignment="1">
      <alignment horizontal="center" vertical="center"/>
    </xf>
    <xf numFmtId="0" fontId="13" fillId="5" borderId="113" xfId="0" applyFont="1" applyFill="1" applyBorder="1" applyAlignment="1">
      <alignment horizontal="center" vertical="center"/>
    </xf>
    <xf numFmtId="0" fontId="55" fillId="5" borderId="113" xfId="0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horizontal="center"/>
    </xf>
    <xf numFmtId="0" fontId="11" fillId="0" borderId="113" xfId="0" applyFont="1" applyFill="1" applyBorder="1" applyAlignment="1">
      <alignment horizontal="left"/>
    </xf>
    <xf numFmtId="4" fontId="11" fillId="0" borderId="113" xfId="0" quotePrefix="1" applyNumberFormat="1" applyFont="1" applyFill="1" applyBorder="1" applyAlignment="1">
      <alignment horizontal="center" vertical="center"/>
    </xf>
    <xf numFmtId="4" fontId="11" fillId="0" borderId="113" xfId="0" applyNumberFormat="1" applyFont="1" applyFill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191" fontId="16" fillId="0" borderId="113" xfId="0" applyNumberFormat="1" applyFont="1" applyBorder="1" applyAlignment="1">
      <alignment horizontal="center"/>
    </xf>
    <xf numFmtId="191" fontId="16" fillId="0" borderId="113" xfId="0" applyNumberFormat="1" applyFont="1" applyBorder="1" applyAlignment="1">
      <alignment horizontal="center" vertical="center"/>
    </xf>
    <xf numFmtId="0" fontId="11" fillId="0" borderId="113" xfId="0" applyFont="1" applyFill="1" applyBorder="1"/>
    <xf numFmtId="0" fontId="11" fillId="0" borderId="113" xfId="0" applyFont="1" applyBorder="1"/>
    <xf numFmtId="0" fontId="11" fillId="0" borderId="113" xfId="0" applyFont="1" applyBorder="1" applyAlignment="1">
      <alignment horizontal="left"/>
    </xf>
    <xf numFmtId="4" fontId="11" fillId="0" borderId="113" xfId="0" applyNumberFormat="1" applyFont="1" applyBorder="1" applyAlignment="1">
      <alignment horizontal="center" vertical="center"/>
    </xf>
    <xf numFmtId="191" fontId="54" fillId="4" borderId="113" xfId="0" applyNumberFormat="1" applyFont="1" applyFill="1" applyBorder="1" applyAlignment="1">
      <alignment horizontal="center"/>
    </xf>
    <xf numFmtId="0" fontId="56" fillId="0" borderId="0" xfId="0" applyFont="1"/>
    <xf numFmtId="0" fontId="11" fillId="0" borderId="0" xfId="0" applyFont="1" applyAlignment="1">
      <alignment horizontal="center"/>
    </xf>
    <xf numFmtId="0" fontId="12" fillId="0" borderId="0" xfId="0" applyFont="1" applyBorder="1"/>
    <xf numFmtId="0" fontId="12" fillId="0" borderId="0" xfId="0" applyFont="1" applyAlignment="1">
      <alignment horizontal="center"/>
    </xf>
    <xf numFmtId="0" fontId="12" fillId="0" borderId="35" xfId="0" applyFont="1" applyFill="1" applyBorder="1" applyAlignment="1">
      <alignment horizontal="center"/>
    </xf>
    <xf numFmtId="0" fontId="12" fillId="0" borderId="36" xfId="0" applyFont="1" applyFill="1" applyBorder="1" applyAlignment="1">
      <alignment horizontal="center"/>
    </xf>
    <xf numFmtId="0" fontId="12" fillId="0" borderId="36" xfId="0" applyFont="1" applyFill="1" applyBorder="1" applyAlignment="1">
      <alignment horizontal="center" shrinkToFit="1"/>
    </xf>
    <xf numFmtId="191" fontId="12" fillId="0" borderId="36" xfId="0" applyNumberFormat="1" applyFont="1" applyFill="1" applyBorder="1" applyAlignment="1">
      <alignment horizontal="center"/>
    </xf>
    <xf numFmtId="191" fontId="15" fillId="0" borderId="36" xfId="0" applyNumberFormat="1" applyFont="1" applyFill="1" applyBorder="1" applyAlignment="1">
      <alignment horizontal="center"/>
    </xf>
    <xf numFmtId="191" fontId="12" fillId="0" borderId="36" xfId="0" applyNumberFormat="1" applyFont="1" applyFill="1" applyBorder="1" applyAlignment="1"/>
    <xf numFmtId="0" fontId="12" fillId="0" borderId="3" xfId="0" applyFont="1" applyFill="1" applyBorder="1" applyAlignment="1">
      <alignment horizontal="center" shrinkToFit="1"/>
    </xf>
    <xf numFmtId="191" fontId="15" fillId="0" borderId="3" xfId="0" applyNumberFormat="1" applyFont="1" applyFill="1" applyBorder="1" applyAlignment="1">
      <alignment horizontal="center" shrinkToFit="1"/>
    </xf>
    <xf numFmtId="0" fontId="15" fillId="0" borderId="3" xfId="0" applyFont="1" applyFill="1" applyBorder="1" applyAlignment="1">
      <alignment horizontal="center" shrinkToFit="1"/>
    </xf>
    <xf numFmtId="191" fontId="12" fillId="0" borderId="3" xfId="27" applyNumberFormat="1" applyFont="1" applyFill="1" applyBorder="1" applyAlignment="1">
      <alignment horizontal="center"/>
    </xf>
    <xf numFmtId="0" fontId="11" fillId="2" borderId="23" xfId="0" applyFont="1" applyFill="1" applyBorder="1"/>
    <xf numFmtId="0" fontId="11" fillId="2" borderId="24" xfId="0" applyFont="1" applyFill="1" applyBorder="1"/>
    <xf numFmtId="0" fontId="11" fillId="2" borderId="25" xfId="0" applyFont="1" applyFill="1" applyBorder="1"/>
    <xf numFmtId="0" fontId="11" fillId="2" borderId="29" xfId="0" applyFont="1" applyFill="1" applyBorder="1"/>
    <xf numFmtId="0" fontId="11" fillId="2" borderId="0" xfId="0" applyFont="1" applyFill="1" applyBorder="1"/>
    <xf numFmtId="0" fontId="11" fillId="2" borderId="2" xfId="0" applyFont="1" applyFill="1" applyBorder="1"/>
    <xf numFmtId="0" fontId="11" fillId="2" borderId="26" xfId="0" applyFont="1" applyFill="1" applyBorder="1"/>
    <xf numFmtId="0" fontId="11" fillId="2" borderId="27" xfId="0" applyFont="1" applyFill="1" applyBorder="1"/>
    <xf numFmtId="0" fontId="11" fillId="2" borderId="28" xfId="0" applyFont="1" applyFill="1" applyBorder="1"/>
    <xf numFmtId="0" fontId="51" fillId="0" borderId="27" xfId="0" applyFont="1" applyBorder="1" applyAlignment="1">
      <alignment horizontal="center"/>
    </xf>
    <xf numFmtId="0" fontId="12" fillId="2" borderId="36" xfId="0" applyFont="1" applyFill="1" applyBorder="1" applyAlignment="1">
      <alignment horizontal="center" vertical="center"/>
    </xf>
    <xf numFmtId="49" fontId="48" fillId="0" borderId="114" xfId="26" applyNumberFormat="1" applyFont="1" applyFill="1" applyBorder="1" applyAlignment="1">
      <alignment horizontal="center" vertical="center"/>
    </xf>
    <xf numFmtId="0" fontId="11" fillId="0" borderId="117" xfId="0" applyFont="1" applyBorder="1" applyAlignment="1">
      <alignment horizontal="center"/>
    </xf>
    <xf numFmtId="188" fontId="11" fillId="0" borderId="46" xfId="1" applyNumberFormat="1" applyFont="1" applyBorder="1" applyAlignment="1">
      <alignment horizontal="center"/>
    </xf>
    <xf numFmtId="0" fontId="11" fillId="0" borderId="46" xfId="0" applyFont="1" applyBorder="1" applyAlignment="1">
      <alignment horizontal="center"/>
    </xf>
    <xf numFmtId="0" fontId="46" fillId="0" borderId="45" xfId="0" applyFont="1" applyBorder="1" applyAlignment="1">
      <alignment horizontal="center"/>
    </xf>
    <xf numFmtId="49" fontId="48" fillId="0" borderId="56" xfId="26" applyNumberFormat="1" applyFont="1" applyFill="1" applyBorder="1" applyAlignment="1">
      <alignment horizontal="center" vertical="center"/>
    </xf>
    <xf numFmtId="0" fontId="11" fillId="0" borderId="45" xfId="0" applyFont="1" applyBorder="1" applyAlignment="1">
      <alignment horizontal="center"/>
    </xf>
    <xf numFmtId="0" fontId="11" fillId="0" borderId="29" xfId="0" applyFont="1" applyBorder="1"/>
    <xf numFmtId="188" fontId="11" fillId="0" borderId="16" xfId="1" applyNumberFormat="1" applyFont="1" applyBorder="1" applyAlignment="1">
      <alignment horizontal="center"/>
    </xf>
    <xf numFmtId="0" fontId="11" fillId="0" borderId="2" xfId="0" applyFont="1" applyBorder="1"/>
    <xf numFmtId="0" fontId="11" fillId="0" borderId="0" xfId="0" applyFont="1" applyBorder="1"/>
    <xf numFmtId="0" fontId="11" fillId="0" borderId="16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6" xfId="0" applyFont="1" applyBorder="1"/>
    <xf numFmtId="188" fontId="11" fillId="0" borderId="27" xfId="1" applyNumberFormat="1" applyFont="1" applyBorder="1" applyAlignment="1">
      <alignment horizontal="center"/>
    </xf>
    <xf numFmtId="0" fontId="11" fillId="0" borderId="28" xfId="0" applyFont="1" applyBorder="1"/>
    <xf numFmtId="0" fontId="11" fillId="0" borderId="27" xfId="0" applyFont="1" applyBorder="1"/>
    <xf numFmtId="0" fontId="11" fillId="0" borderId="27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49" fontId="48" fillId="0" borderId="118" xfId="26" applyNumberFormat="1" applyFont="1" applyFill="1" applyBorder="1" applyAlignment="1">
      <alignment horizontal="center" vertical="center"/>
    </xf>
    <xf numFmtId="49" fontId="48" fillId="0" borderId="116" xfId="26" applyNumberFormat="1" applyFont="1" applyFill="1" applyBorder="1" applyAlignment="1">
      <alignment horizontal="center" vertical="center"/>
    </xf>
    <xf numFmtId="49" fontId="48" fillId="0" borderId="115" xfId="26" applyNumberFormat="1" applyFont="1" applyFill="1" applyBorder="1" applyAlignment="1">
      <alignment horizontal="center" vertical="center"/>
    </xf>
    <xf numFmtId="0" fontId="11" fillId="0" borderId="45" xfId="0" applyFont="1" applyBorder="1"/>
    <xf numFmtId="0" fontId="11" fillId="0" borderId="36" xfId="0" applyFont="1" applyBorder="1"/>
    <xf numFmtId="188" fontId="11" fillId="0" borderId="27" xfId="1" applyNumberFormat="1" applyFont="1" applyBorder="1"/>
    <xf numFmtId="43" fontId="11" fillId="0" borderId="27" xfId="1" applyFont="1" applyBorder="1"/>
    <xf numFmtId="43" fontId="11" fillId="0" borderId="0" xfId="1" applyFont="1"/>
    <xf numFmtId="0" fontId="12" fillId="2" borderId="117" xfId="0" applyFont="1" applyFill="1" applyBorder="1" applyAlignment="1">
      <alignment horizontal="center" vertical="center"/>
    </xf>
    <xf numFmtId="0" fontId="46" fillId="0" borderId="117" xfId="0" applyFont="1" applyBorder="1"/>
    <xf numFmtId="0" fontId="11" fillId="0" borderId="124" xfId="0" applyFont="1" applyBorder="1"/>
    <xf numFmtId="0" fontId="11" fillId="0" borderId="120" xfId="0" applyFont="1" applyBorder="1"/>
    <xf numFmtId="0" fontId="11" fillId="0" borderId="119" xfId="0" applyFont="1" applyBorder="1"/>
    <xf numFmtId="0" fontId="15" fillId="0" borderId="0" xfId="0" applyFont="1"/>
    <xf numFmtId="0" fontId="14" fillId="0" borderId="0" xfId="0" applyFont="1" applyAlignment="1">
      <alignment horizontal="right"/>
    </xf>
    <xf numFmtId="0" fontId="15" fillId="0" borderId="21" xfId="0" applyFont="1" applyBorder="1" applyAlignment="1">
      <alignment horizontal="center"/>
    </xf>
    <xf numFmtId="0" fontId="15" fillId="0" borderId="21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5" fillId="2" borderId="3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/>
    </xf>
    <xf numFmtId="0" fontId="12" fillId="2" borderId="36" xfId="0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3" fontId="15" fillId="0" borderId="3" xfId="0" applyNumberFormat="1" applyFont="1" applyBorder="1" applyAlignment="1">
      <alignment horizontal="center"/>
    </xf>
    <xf numFmtId="0" fontId="15" fillId="0" borderId="3" xfId="0" applyFont="1" applyBorder="1"/>
    <xf numFmtId="4" fontId="58" fillId="0" borderId="3" xfId="0" applyNumberFormat="1" applyFont="1" applyBorder="1" applyAlignment="1">
      <alignment horizontal="center"/>
    </xf>
    <xf numFmtId="4" fontId="15" fillId="0" borderId="3" xfId="0" applyNumberFormat="1" applyFont="1" applyBorder="1" applyAlignment="1">
      <alignment horizontal="center"/>
    </xf>
    <xf numFmtId="4" fontId="58" fillId="3" borderId="3" xfId="0" applyNumberFormat="1" applyFont="1" applyFill="1" applyBorder="1" applyAlignment="1">
      <alignment horizontal="center"/>
    </xf>
    <xf numFmtId="4" fontId="15" fillId="3" borderId="3" xfId="0" applyNumberFormat="1" applyFont="1" applyFill="1" applyBorder="1" applyAlignment="1">
      <alignment horizontal="center"/>
    </xf>
    <xf numFmtId="0" fontId="50" fillId="0" borderId="0" xfId="0" applyFont="1" applyFill="1"/>
    <xf numFmtId="0" fontId="50" fillId="0" borderId="0" xfId="0" applyFont="1" applyFill="1" applyBorder="1"/>
    <xf numFmtId="0" fontId="46" fillId="0" borderId="0" xfId="0" applyFont="1" applyFill="1" applyBorder="1" applyAlignment="1">
      <alignment horizontal="center" vertical="top"/>
    </xf>
    <xf numFmtId="0" fontId="16" fillId="0" borderId="0" xfId="0" applyFont="1"/>
    <xf numFmtId="0" fontId="11" fillId="2" borderId="35" xfId="0" applyFont="1" applyFill="1" applyBorder="1" applyAlignment="1">
      <alignment horizontal="center"/>
    </xf>
    <xf numFmtId="0" fontId="11" fillId="2" borderId="36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187" fontId="15" fillId="0" borderId="133" xfId="4" applyFont="1" applyBorder="1" applyAlignment="1">
      <alignment vertical="center"/>
    </xf>
    <xf numFmtId="187" fontId="15" fillId="6" borderId="133" xfId="4" applyFont="1" applyFill="1" applyBorder="1" applyAlignment="1">
      <alignment vertical="center"/>
    </xf>
    <xf numFmtId="187" fontId="60" fillId="6" borderId="134" xfId="4" applyFont="1" applyFill="1" applyBorder="1" applyAlignment="1">
      <alignment vertical="center"/>
    </xf>
    <xf numFmtId="187" fontId="60" fillId="0" borderId="134" xfId="4" applyFont="1" applyBorder="1" applyAlignment="1">
      <alignment vertical="center"/>
    </xf>
    <xf numFmtId="0" fontId="12" fillId="0" borderId="0" xfId="0" applyFont="1" applyFill="1" applyBorder="1" applyAlignment="1">
      <alignment horizontal="center" vertical="top"/>
    </xf>
    <xf numFmtId="0" fontId="62" fillId="0" borderId="0" xfId="0" applyFont="1"/>
    <xf numFmtId="0" fontId="13" fillId="0" borderId="0" xfId="0" applyFont="1" applyAlignment="1">
      <alignment horizontal="left"/>
    </xf>
    <xf numFmtId="0" fontId="11" fillId="2" borderId="35" xfId="0" applyFont="1" applyFill="1" applyBorder="1" applyAlignment="1">
      <alignment horizontal="center" shrinkToFit="1"/>
    </xf>
    <xf numFmtId="0" fontId="16" fillId="2" borderId="35" xfId="0" applyFont="1" applyFill="1" applyBorder="1" applyAlignment="1">
      <alignment horizontal="center" shrinkToFit="1"/>
    </xf>
    <xf numFmtId="0" fontId="11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1" fillId="2" borderId="36" xfId="0" applyFont="1" applyFill="1" applyBorder="1" applyAlignment="1">
      <alignment horizontal="center" shrinkToFit="1"/>
    </xf>
    <xf numFmtId="0" fontId="16" fillId="2" borderId="36" xfId="0" applyFont="1" applyFill="1" applyBorder="1" applyAlignment="1">
      <alignment horizontal="center" shrinkToFit="1"/>
    </xf>
    <xf numFmtId="3" fontId="11" fillId="0" borderId="3" xfId="0" applyNumberFormat="1" applyFont="1" applyBorder="1" applyAlignment="1">
      <alignment shrinkToFit="1"/>
    </xf>
    <xf numFmtId="3" fontId="59" fillId="0" borderId="3" xfId="0" applyNumberFormat="1" applyFont="1" applyBorder="1" applyAlignment="1">
      <alignment shrinkToFit="1"/>
    </xf>
    <xf numFmtId="4" fontId="11" fillId="0" borderId="3" xfId="0" applyNumberFormat="1" applyFont="1" applyBorder="1" applyAlignment="1">
      <alignment shrinkToFit="1"/>
    </xf>
    <xf numFmtId="4" fontId="16" fillId="0" borderId="3" xfId="0" applyNumberFormat="1" applyFont="1" applyBorder="1" applyAlignment="1">
      <alignment shrinkToFit="1"/>
    </xf>
    <xf numFmtId="3" fontId="11" fillId="0" borderId="3" xfId="0" applyNumberFormat="1" applyFont="1" applyFill="1" applyBorder="1" applyAlignment="1">
      <alignment shrinkToFit="1"/>
    </xf>
    <xf numFmtId="4" fontId="11" fillId="3" borderId="3" xfId="0" applyNumberFormat="1" applyFont="1" applyFill="1" applyBorder="1" applyAlignment="1">
      <alignment shrinkToFit="1"/>
    </xf>
    <xf numFmtId="4" fontId="16" fillId="3" borderId="3" xfId="0" applyNumberFormat="1" applyFont="1" applyFill="1" applyBorder="1" applyAlignment="1">
      <alignment shrinkToFit="1"/>
    </xf>
    <xf numFmtId="0" fontId="11" fillId="0" borderId="3" xfId="0" applyFont="1" applyBorder="1" applyAlignment="1">
      <alignment horizontal="center" vertical="center"/>
    </xf>
    <xf numFmtId="3" fontId="51" fillId="0" borderId="3" xfId="0" applyNumberFormat="1" applyFont="1" applyBorder="1" applyAlignment="1">
      <alignment shrinkToFit="1"/>
    </xf>
    <xf numFmtId="0" fontId="11" fillId="0" borderId="3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/>
    </xf>
    <xf numFmtId="0" fontId="11" fillId="0" borderId="36" xfId="0" applyFont="1" applyBorder="1" applyAlignment="1">
      <alignment horizontal="center" shrinkToFit="1"/>
    </xf>
    <xf numFmtId="3" fontId="11" fillId="3" borderId="3" xfId="0" applyNumberFormat="1" applyFont="1" applyFill="1" applyBorder="1" applyAlignment="1">
      <alignment shrinkToFit="1"/>
    </xf>
    <xf numFmtId="4" fontId="16" fillId="6" borderId="3" xfId="0" applyNumberFormat="1" applyFont="1" applyFill="1" applyBorder="1" applyAlignment="1"/>
    <xf numFmtId="3" fontId="51" fillId="0" borderId="3" xfId="0" applyNumberFormat="1" applyFont="1" applyFill="1" applyBorder="1" applyAlignment="1">
      <alignment shrinkToFit="1"/>
    </xf>
    <xf numFmtId="3" fontId="51" fillId="0" borderId="3" xfId="0" applyNumberFormat="1" applyFont="1" applyBorder="1" applyAlignment="1">
      <alignment horizontal="center" shrinkToFit="1"/>
    </xf>
    <xf numFmtId="49" fontId="54" fillId="0" borderId="0" xfId="9" applyNumberFormat="1" applyFont="1" applyFill="1" applyBorder="1" applyAlignment="1">
      <alignment horizontal="center" vertical="top"/>
    </xf>
    <xf numFmtId="0" fontId="54" fillId="0" borderId="0" xfId="9" applyFont="1" applyFill="1" applyBorder="1" applyAlignment="1">
      <alignment horizontal="center" vertical="top"/>
    </xf>
    <xf numFmtId="0" fontId="16" fillId="0" borderId="0" xfId="9" applyFont="1" applyFill="1" applyBorder="1"/>
    <xf numFmtId="0" fontId="16" fillId="0" borderId="0" xfId="9" applyFont="1" applyFill="1" applyBorder="1" applyAlignment="1">
      <alignment vertical="top"/>
    </xf>
    <xf numFmtId="49" fontId="16" fillId="0" borderId="0" xfId="9" applyNumberFormat="1" applyFont="1" applyFill="1" applyBorder="1" applyAlignment="1">
      <alignment horizontal="center" vertical="top"/>
    </xf>
    <xf numFmtId="4" fontId="16" fillId="0" borderId="0" xfId="9" applyNumberFormat="1" applyFont="1" applyFill="1" applyBorder="1" applyAlignment="1" applyProtection="1">
      <alignment horizontal="left" vertical="top"/>
    </xf>
    <xf numFmtId="4" fontId="16" fillId="0" borderId="0" xfId="9" applyNumberFormat="1" applyFont="1" applyFill="1" applyBorder="1" applyAlignment="1" applyProtection="1">
      <alignment vertical="top"/>
    </xf>
    <xf numFmtId="4" fontId="16" fillId="0" borderId="0" xfId="9" applyNumberFormat="1" applyFont="1" applyFill="1" applyBorder="1" applyAlignment="1" applyProtection="1">
      <alignment horizontal="left" vertical="top"/>
      <protection locked="0"/>
    </xf>
    <xf numFmtId="4" fontId="16" fillId="0" borderId="0" xfId="9" applyNumberFormat="1" applyFont="1" applyFill="1" applyBorder="1" applyAlignment="1" applyProtection="1">
      <alignment horizontal="left" vertical="top" shrinkToFit="1"/>
      <protection locked="0"/>
    </xf>
    <xf numFmtId="4" fontId="16" fillId="0" borderId="0" xfId="9" applyNumberFormat="1" applyFont="1" applyFill="1" applyBorder="1" applyAlignment="1" applyProtection="1">
      <alignment horizontal="center" vertical="top"/>
      <protection locked="0"/>
    </xf>
    <xf numFmtId="4" fontId="16" fillId="0" borderId="0" xfId="9" applyNumberFormat="1" applyFont="1" applyFill="1" applyBorder="1" applyAlignment="1" applyProtection="1">
      <alignment vertical="top"/>
      <protection locked="0"/>
    </xf>
    <xf numFmtId="49" fontId="16" fillId="0" borderId="0" xfId="9" applyNumberFormat="1" applyFont="1" applyFill="1" applyBorder="1" applyAlignment="1" applyProtection="1">
      <alignment horizontal="left" vertical="top"/>
    </xf>
    <xf numFmtId="49" fontId="16" fillId="0" borderId="0" xfId="9" applyNumberFormat="1" applyFont="1" applyFill="1" applyAlignment="1">
      <alignment horizontal="center" vertical="top"/>
    </xf>
    <xf numFmtId="0" fontId="16" fillId="0" borderId="0" xfId="0" applyFont="1" applyAlignment="1">
      <alignment horizontal="left"/>
    </xf>
    <xf numFmtId="0" fontId="15" fillId="2" borderId="3" xfId="0" applyFont="1" applyFill="1" applyBorder="1" applyAlignment="1">
      <alignment horizontal="center"/>
    </xf>
    <xf numFmtId="3" fontId="12" fillId="0" borderId="3" xfId="0" applyNumberFormat="1" applyFont="1" applyBorder="1" applyAlignment="1">
      <alignment horizontal="center" shrinkToFit="1"/>
    </xf>
    <xf numFmtId="43" fontId="12" fillId="0" borderId="3" xfId="1" applyFont="1" applyBorder="1" applyAlignment="1">
      <alignment horizontal="center" shrinkToFit="1"/>
    </xf>
    <xf numFmtId="4" fontId="12" fillId="0" borderId="3" xfId="1" applyNumberFormat="1" applyFont="1" applyBorder="1" applyAlignment="1">
      <alignment horizontal="center" shrinkToFit="1"/>
    </xf>
    <xf numFmtId="0" fontId="12" fillId="0" borderId="3" xfId="0" applyFont="1" applyBorder="1" applyAlignment="1">
      <alignment horizontal="center" shrinkToFit="1"/>
    </xf>
    <xf numFmtId="4" fontId="15" fillId="0" borderId="3" xfId="0" applyNumberFormat="1" applyFont="1" applyBorder="1" applyAlignment="1">
      <alignment horizontal="center" shrinkToFit="1"/>
    </xf>
    <xf numFmtId="0" fontId="12" fillId="0" borderId="0" xfId="0" applyFont="1" applyAlignment="1">
      <alignment horizontal="left"/>
    </xf>
    <xf numFmtId="0" fontId="59" fillId="0" borderId="0" xfId="0" applyFont="1"/>
    <xf numFmtId="0" fontId="58" fillId="0" borderId="0" xfId="0" applyFont="1"/>
    <xf numFmtId="0" fontId="61" fillId="0" borderId="0" xfId="0" applyFont="1"/>
    <xf numFmtId="0" fontId="54" fillId="2" borderId="3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5" borderId="36" xfId="0" applyFont="1" applyFill="1" applyBorder="1" applyAlignment="1">
      <alignment horizontal="center"/>
    </xf>
    <xf numFmtId="0" fontId="13" fillId="5" borderId="36" xfId="0" applyFont="1" applyFill="1" applyBorder="1" applyAlignment="1">
      <alignment horizontal="center" vertical="center"/>
    </xf>
    <xf numFmtId="0" fontId="59" fillId="0" borderId="0" xfId="0" applyFont="1" applyBorder="1"/>
    <xf numFmtId="189" fontId="16" fillId="0" borderId="3" xfId="1" applyNumberFormat="1" applyFont="1" applyFill="1" applyBorder="1" applyAlignment="1">
      <alignment horizontal="center"/>
    </xf>
    <xf numFmtId="2" fontId="11" fillId="0" borderId="3" xfId="0" applyNumberFormat="1" applyFont="1" applyBorder="1" applyAlignment="1">
      <alignment shrinkToFit="1"/>
    </xf>
    <xf numFmtId="4" fontId="59" fillId="0" borderId="0" xfId="0" applyNumberFormat="1" applyFont="1" applyBorder="1" applyAlignment="1">
      <alignment shrinkToFit="1"/>
    </xf>
    <xf numFmtId="2" fontId="11" fillId="0" borderId="0" xfId="0" applyNumberFormat="1" applyFont="1"/>
    <xf numFmtId="0" fontId="11" fillId="0" borderId="3" xfId="0" applyFont="1" applyBorder="1" applyAlignment="1">
      <alignment shrinkToFit="1"/>
    </xf>
    <xf numFmtId="0" fontId="11" fillId="5" borderId="47" xfId="0" applyFont="1" applyFill="1" applyBorder="1" applyAlignment="1">
      <alignment horizontal="center"/>
    </xf>
    <xf numFmtId="189" fontId="16" fillId="0" borderId="55" xfId="1" applyNumberFormat="1" applyFont="1" applyFill="1" applyBorder="1" applyAlignment="1">
      <alignment horizontal="center"/>
    </xf>
    <xf numFmtId="189" fontId="16" fillId="0" borderId="55" xfId="1" applyNumberFormat="1" applyFont="1" applyBorder="1" applyAlignment="1">
      <alignment horizontal="center"/>
    </xf>
    <xf numFmtId="189" fontId="16" fillId="5" borderId="39" xfId="1" applyNumberFormat="1" applyFont="1" applyFill="1" applyBorder="1" applyAlignment="1">
      <alignment horizontal="center"/>
    </xf>
    <xf numFmtId="0" fontId="11" fillId="5" borderId="38" xfId="0" applyFont="1" applyFill="1" applyBorder="1" applyAlignment="1">
      <alignment shrinkToFit="1"/>
    </xf>
    <xf numFmtId="43" fontId="59" fillId="0" borderId="0" xfId="1" applyFont="1" applyBorder="1"/>
    <xf numFmtId="4" fontId="59" fillId="0" borderId="0" xfId="0" applyNumberFormat="1" applyFont="1" applyBorder="1"/>
    <xf numFmtId="0" fontId="59" fillId="7" borderId="0" xfId="0" applyFont="1" applyFill="1"/>
    <xf numFmtId="0" fontId="64" fillId="0" borderId="0" xfId="0" applyFont="1"/>
    <xf numFmtId="0" fontId="58" fillId="7" borderId="0" xfId="0" applyFont="1" applyFill="1"/>
    <xf numFmtId="0" fontId="65" fillId="0" borderId="0" xfId="0" applyFont="1"/>
    <xf numFmtId="0" fontId="13" fillId="2" borderId="3" xfId="0" applyFont="1" applyFill="1" applyBorder="1" applyAlignment="1">
      <alignment horizontal="center" vertical="center"/>
    </xf>
    <xf numFmtId="0" fontId="59" fillId="6" borderId="0" xfId="0" applyFont="1" applyFill="1"/>
    <xf numFmtId="0" fontId="66" fillId="7" borderId="0" xfId="0" applyFont="1" applyFill="1"/>
    <xf numFmtId="0" fontId="12" fillId="0" borderId="28" xfId="0" applyFont="1" applyFill="1" applyBorder="1" applyAlignment="1">
      <alignment horizontal="center"/>
    </xf>
    <xf numFmtId="0" fontId="11" fillId="0" borderId="28" xfId="0" applyFont="1" applyFill="1" applyBorder="1" applyAlignment="1">
      <alignment horizontal="center"/>
    </xf>
    <xf numFmtId="43" fontId="16" fillId="0" borderId="36" xfId="1" applyFont="1" applyFill="1" applyBorder="1"/>
    <xf numFmtId="1" fontId="16" fillId="0" borderId="36" xfId="0" applyNumberFormat="1" applyFont="1" applyFill="1" applyBorder="1" applyAlignment="1">
      <alignment horizontal="center"/>
    </xf>
    <xf numFmtId="2" fontId="16" fillId="0" borderId="36" xfId="0" applyNumberFormat="1" applyFont="1" applyFill="1" applyBorder="1" applyAlignment="1">
      <alignment horizontal="center"/>
    </xf>
    <xf numFmtId="0" fontId="16" fillId="0" borderId="3" xfId="0" applyFont="1" applyBorder="1" applyAlignment="1">
      <alignment shrinkToFit="1"/>
    </xf>
    <xf numFmtId="43" fontId="59" fillId="6" borderId="0" xfId="0" applyNumberFormat="1" applyFont="1" applyFill="1"/>
    <xf numFmtId="191" fontId="66" fillId="7" borderId="0" xfId="0" applyNumberFormat="1" applyFont="1" applyFill="1"/>
    <xf numFmtId="43" fontId="11" fillId="0" borderId="0" xfId="0" applyNumberFormat="1" applyFont="1"/>
    <xf numFmtId="2" fontId="16" fillId="0" borderId="36" xfId="0" applyNumberFormat="1" applyFont="1" applyFill="1" applyBorder="1"/>
    <xf numFmtId="43" fontId="66" fillId="7" borderId="0" xfId="0" applyNumberFormat="1" applyFont="1" applyFill="1"/>
    <xf numFmtId="0" fontId="11" fillId="0" borderId="3" xfId="0" applyFont="1" applyBorder="1" applyAlignment="1">
      <alignment horizontal="center" shrinkToFit="1"/>
    </xf>
    <xf numFmtId="2" fontId="16" fillId="0" borderId="3" xfId="0" applyNumberFormat="1" applyFont="1" applyBorder="1" applyAlignment="1">
      <alignment shrinkToFit="1"/>
    </xf>
    <xf numFmtId="0" fontId="16" fillId="0" borderId="3" xfId="0" applyNumberFormat="1" applyFont="1" applyBorder="1" applyAlignment="1">
      <alignment horizontal="center" shrinkToFit="1"/>
    </xf>
    <xf numFmtId="43" fontId="16" fillId="0" borderId="3" xfId="0" applyNumberFormat="1" applyFont="1" applyBorder="1" applyAlignment="1">
      <alignment horizontal="center" shrinkToFit="1"/>
    </xf>
    <xf numFmtId="0" fontId="11" fillId="2" borderId="3" xfId="0" applyFont="1" applyFill="1" applyBorder="1" applyAlignment="1">
      <alignment horizontal="center" shrinkToFit="1"/>
    </xf>
    <xf numFmtId="0" fontId="11" fillId="5" borderId="3" xfId="0" applyFont="1" applyFill="1" applyBorder="1" applyAlignment="1">
      <alignment horizontal="center" shrinkToFit="1"/>
    </xf>
    <xf numFmtId="43" fontId="11" fillId="5" borderId="3" xfId="1" applyFont="1" applyFill="1" applyBorder="1" applyAlignment="1">
      <alignment horizontal="center" shrinkToFit="1"/>
    </xf>
    <xf numFmtId="43" fontId="16" fillId="0" borderId="3" xfId="1" applyFont="1" applyFill="1" applyBorder="1" applyAlignment="1">
      <alignment horizontal="center" shrinkToFit="1"/>
    </xf>
    <xf numFmtId="43" fontId="16" fillId="0" borderId="3" xfId="1" applyFont="1" applyFill="1" applyBorder="1" applyAlignment="1">
      <alignment shrinkToFit="1"/>
    </xf>
    <xf numFmtId="0" fontId="16" fillId="0" borderId="3" xfId="0" applyFont="1" applyFill="1" applyBorder="1" applyAlignment="1">
      <alignment shrinkToFit="1"/>
    </xf>
    <xf numFmtId="1" fontId="16" fillId="0" borderId="3" xfId="0" applyNumberFormat="1" applyFont="1" applyBorder="1" applyAlignment="1">
      <alignment horizontal="center" shrinkToFit="1"/>
    </xf>
    <xf numFmtId="0" fontId="54" fillId="0" borderId="0" xfId="0" applyFont="1" applyAlignment="1"/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12" fillId="4" borderId="48" xfId="0" applyFont="1" applyFill="1" applyBorder="1" applyAlignment="1">
      <alignment horizontal="center" textRotation="90" wrapText="1"/>
    </xf>
    <xf numFmtId="0" fontId="70" fillId="0" borderId="49" xfId="0" applyFont="1" applyBorder="1" applyAlignment="1">
      <alignment horizontal="center" vertical="top" wrapText="1"/>
    </xf>
    <xf numFmtId="0" fontId="62" fillId="0" borderId="20" xfId="0" applyFont="1" applyBorder="1" applyAlignment="1">
      <alignment horizontal="center" vertical="top" wrapText="1"/>
    </xf>
    <xf numFmtId="0" fontId="70" fillId="0" borderId="20" xfId="0" applyFont="1" applyBorder="1" applyAlignment="1">
      <alignment horizontal="center" wrapText="1"/>
    </xf>
    <xf numFmtId="0" fontId="70" fillId="0" borderId="20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center" wrapText="1"/>
    </xf>
    <xf numFmtId="0" fontId="70" fillId="0" borderId="50" xfId="0" applyFont="1" applyBorder="1" applyAlignment="1">
      <alignment horizontal="center" wrapText="1"/>
    </xf>
    <xf numFmtId="0" fontId="55" fillId="6" borderId="20" xfId="0" applyFont="1" applyFill="1" applyBorder="1" applyAlignment="1">
      <alignment horizontal="center" wrapText="1"/>
    </xf>
    <xf numFmtId="0" fontId="70" fillId="6" borderId="20" xfId="0" applyFont="1" applyFill="1" applyBorder="1" applyAlignment="1">
      <alignment horizontal="center" wrapText="1"/>
    </xf>
    <xf numFmtId="0" fontId="70" fillId="0" borderId="49" xfId="0" applyFont="1" applyBorder="1" applyAlignment="1">
      <alignment horizontal="center" wrapText="1"/>
    </xf>
    <xf numFmtId="0" fontId="70" fillId="0" borderId="20" xfId="0" applyFont="1" applyBorder="1" applyAlignment="1">
      <alignment horizontal="center" vertical="top" wrapText="1"/>
    </xf>
    <xf numFmtId="0" fontId="70" fillId="0" borderId="51" xfId="0" applyFont="1" applyBorder="1" applyAlignment="1">
      <alignment horizontal="center" vertical="top" wrapText="1"/>
    </xf>
    <xf numFmtId="0" fontId="70" fillId="0" borderId="48" xfId="0" applyFont="1" applyBorder="1" applyAlignment="1">
      <alignment horizontal="center" vertical="top" wrapText="1"/>
    </xf>
    <xf numFmtId="0" fontId="70" fillId="0" borderId="48" xfId="0" applyFont="1" applyBorder="1" applyAlignment="1">
      <alignment horizontal="center" wrapText="1"/>
    </xf>
    <xf numFmtId="0" fontId="55" fillId="0" borderId="48" xfId="0" applyFont="1" applyBorder="1" applyAlignment="1">
      <alignment horizontal="center" wrapText="1"/>
    </xf>
    <xf numFmtId="0" fontId="70" fillId="0" borderId="52" xfId="0" applyFont="1" applyBorder="1" applyAlignment="1">
      <alignment horizontal="center" wrapText="1"/>
    </xf>
    <xf numFmtId="0" fontId="14" fillId="0" borderId="53" xfId="0" applyFont="1" applyBorder="1" applyAlignment="1"/>
    <xf numFmtId="0" fontId="15" fillId="0" borderId="53" xfId="0" applyFont="1" applyBorder="1" applyAlignment="1"/>
    <xf numFmtId="0" fontId="71" fillId="0" borderId="53" xfId="0" applyFont="1" applyBorder="1" applyAlignment="1"/>
    <xf numFmtId="0" fontId="15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8" fillId="0" borderId="113" xfId="42" applyFont="1" applyFill="1" applyBorder="1" applyAlignment="1"/>
    <xf numFmtId="0" fontId="48" fillId="0" borderId="113" xfId="42" applyFont="1" applyFill="1" applyBorder="1" applyAlignment="1">
      <alignment horizontal="left"/>
    </xf>
    <xf numFmtId="0" fontId="15" fillId="0" borderId="0" xfId="42" applyFont="1"/>
    <xf numFmtId="49" fontId="48" fillId="0" borderId="113" xfId="42" applyNumberFormat="1" applyFont="1" applyFill="1" applyBorder="1" applyAlignment="1">
      <alignment vertical="center"/>
    </xf>
    <xf numFmtId="49" fontId="48" fillId="0" borderId="113" xfId="42" applyNumberFormat="1" applyFont="1" applyFill="1" applyBorder="1" applyAlignment="1">
      <alignment horizontal="left" vertical="center"/>
    </xf>
    <xf numFmtId="0" fontId="49" fillId="0" borderId="124" xfId="42" applyFont="1" applyBorder="1"/>
    <xf numFmtId="0" fontId="48" fillId="0" borderId="120" xfId="42" applyFont="1" applyBorder="1"/>
    <xf numFmtId="0" fontId="48" fillId="0" borderId="119" xfId="42" applyFont="1" applyBorder="1"/>
    <xf numFmtId="0" fontId="48" fillId="0" borderId="0" xfId="42" applyFont="1"/>
    <xf numFmtId="0" fontId="49" fillId="0" borderId="29" xfId="42" applyFont="1" applyBorder="1"/>
    <xf numFmtId="0" fontId="48" fillId="0" borderId="2" xfId="42" applyFont="1" applyBorder="1"/>
    <xf numFmtId="0" fontId="48" fillId="0" borderId="0" xfId="42" applyFont="1" applyBorder="1"/>
    <xf numFmtId="0" fontId="48" fillId="0" borderId="2" xfId="42" applyFont="1" applyBorder="1" applyAlignment="1">
      <alignment horizontal="left"/>
    </xf>
    <xf numFmtId="0" fontId="48" fillId="0" borderId="29" xfId="42" applyFont="1" applyBorder="1"/>
    <xf numFmtId="0" fontId="48" fillId="0" borderId="26" xfId="42" applyFont="1" applyBorder="1"/>
    <xf numFmtId="0" fontId="48" fillId="0" borderId="28" xfId="42" applyFont="1" applyBorder="1"/>
    <xf numFmtId="0" fontId="48" fillId="0" borderId="27" xfId="42" applyFont="1" applyBorder="1"/>
    <xf numFmtId="0" fontId="48" fillId="0" borderId="124" xfId="42" applyFont="1" applyBorder="1"/>
    <xf numFmtId="0" fontId="15" fillId="0" borderId="124" xfId="42" applyFont="1" applyBorder="1"/>
    <xf numFmtId="0" fontId="15" fillId="0" borderId="119" xfId="42" applyFont="1" applyBorder="1"/>
    <xf numFmtId="0" fontId="15" fillId="0" borderId="120" xfId="42" applyFont="1" applyBorder="1"/>
    <xf numFmtId="0" fontId="48" fillId="0" borderId="125" xfId="42" applyFont="1" applyBorder="1"/>
    <xf numFmtId="0" fontId="48" fillId="0" borderId="41" xfId="42" applyFont="1" applyBorder="1"/>
    <xf numFmtId="0" fontId="15" fillId="0" borderId="125" xfId="42" applyFont="1" applyBorder="1"/>
    <xf numFmtId="0" fontId="15" fillId="0" borderId="41" xfId="42" applyFont="1" applyBorder="1"/>
    <xf numFmtId="0" fontId="15" fillId="0" borderId="126" xfId="42" applyFont="1" applyBorder="1"/>
    <xf numFmtId="0" fontId="48" fillId="0" borderId="41" xfId="42" applyFont="1" applyBorder="1" applyAlignment="1">
      <alignment horizontal="left"/>
    </xf>
    <xf numFmtId="0" fontId="48" fillId="0" borderId="127" xfId="42" applyFont="1" applyBorder="1"/>
    <xf numFmtId="0" fontId="48" fillId="0" borderId="16" xfId="42" applyFont="1" applyBorder="1" applyAlignment="1">
      <alignment horizontal="left"/>
    </xf>
    <xf numFmtId="0" fontId="15" fillId="0" borderId="29" xfId="42" applyFont="1" applyBorder="1"/>
    <xf numFmtId="0" fontId="15" fillId="0" borderId="0" xfId="42" applyFont="1" applyBorder="1"/>
    <xf numFmtId="0" fontId="15" fillId="0" borderId="2" xfId="42" applyFont="1" applyBorder="1"/>
    <xf numFmtId="0" fontId="48" fillId="0" borderId="128" xfId="42" applyFont="1" applyBorder="1"/>
    <xf numFmtId="0" fontId="48" fillId="0" borderId="129" xfId="42" applyFont="1" applyBorder="1"/>
    <xf numFmtId="0" fontId="15" fillId="0" borderId="128" xfId="42" applyFont="1" applyBorder="1"/>
    <xf numFmtId="0" fontId="15" fillId="0" borderId="129" xfId="42" applyFont="1" applyBorder="1"/>
    <xf numFmtId="0" fontId="15" fillId="0" borderId="130" xfId="42" applyFont="1" applyBorder="1"/>
    <xf numFmtId="0" fontId="49" fillId="0" borderId="0" xfId="42" applyFont="1" applyBorder="1" applyAlignment="1">
      <alignment vertical="center"/>
    </xf>
    <xf numFmtId="0" fontId="48" fillId="0" borderId="0" xfId="42" applyFont="1" applyBorder="1" applyAlignment="1">
      <alignment horizontal="right"/>
    </xf>
    <xf numFmtId="0" fontId="49" fillId="0" borderId="0" xfId="42" applyFont="1"/>
    <xf numFmtId="0" fontId="49" fillId="0" borderId="0" xfId="42" applyFont="1" applyBorder="1"/>
    <xf numFmtId="0" fontId="48" fillId="0" borderId="120" xfId="42" applyFont="1" applyBorder="1" applyAlignment="1">
      <alignment horizontal="left"/>
    </xf>
    <xf numFmtId="0" fontId="48" fillId="0" borderId="28" xfId="42" applyFont="1" applyBorder="1" applyAlignment="1">
      <alignment horizontal="left"/>
    </xf>
    <xf numFmtId="0" fontId="57" fillId="0" borderId="125" xfId="42" applyFont="1" applyBorder="1"/>
    <xf numFmtId="0" fontId="57" fillId="0" borderId="127" xfId="42" applyFont="1" applyBorder="1"/>
    <xf numFmtId="0" fontId="15" fillId="0" borderId="131" xfId="42" applyFont="1" applyBorder="1"/>
    <xf numFmtId="0" fontId="15" fillId="0" borderId="42" xfId="42" applyFont="1" applyBorder="1"/>
    <xf numFmtId="0" fontId="15" fillId="0" borderId="132" xfId="42" applyFont="1" applyBorder="1"/>
    <xf numFmtId="0" fontId="48" fillId="0" borderId="113" xfId="42" applyFont="1" applyBorder="1" applyAlignment="1">
      <alignment horizontal="center"/>
    </xf>
    <xf numFmtId="0" fontId="15" fillId="0" borderId="113" xfId="42" applyFont="1" applyBorder="1" applyAlignment="1">
      <alignment horizontal="center"/>
    </xf>
    <xf numFmtId="0" fontId="72" fillId="0" borderId="113" xfId="42" applyFont="1" applyBorder="1" applyAlignment="1">
      <alignment horizontal="center"/>
    </xf>
    <xf numFmtId="0" fontId="67" fillId="0" borderId="124" xfId="42" applyFont="1" applyBorder="1"/>
    <xf numFmtId="0" fontId="48" fillId="0" borderId="119" xfId="42" applyFont="1" applyBorder="1" applyAlignment="1">
      <alignment horizontal="left"/>
    </xf>
    <xf numFmtId="0" fontId="67" fillId="0" borderId="128" xfId="42" applyFont="1" applyBorder="1"/>
    <xf numFmtId="0" fontId="48" fillId="0" borderId="129" xfId="42" applyFont="1" applyBorder="1" applyAlignment="1">
      <alignment horizontal="left"/>
    </xf>
    <xf numFmtId="0" fontId="15" fillId="0" borderId="113" xfId="42" applyFont="1" applyBorder="1"/>
    <xf numFmtId="0" fontId="1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16" fillId="0" borderId="0" xfId="22" applyFont="1" applyFill="1" applyAlignment="1">
      <alignment horizontal="justify"/>
    </xf>
    <xf numFmtId="0" fontId="16" fillId="0" borderId="0" xfId="22" applyFont="1" applyFill="1" applyAlignment="1">
      <alignment horizontal="left"/>
    </xf>
    <xf numFmtId="0" fontId="16" fillId="0" borderId="0" xfId="22" applyFont="1" applyFill="1" applyAlignment="1"/>
    <xf numFmtId="0" fontId="16" fillId="0" borderId="0" xfId="22" applyFont="1" applyFill="1" applyAlignment="1">
      <alignment horizontal="left"/>
    </xf>
    <xf numFmtId="0" fontId="16" fillId="0" borderId="0" xfId="22" applyFont="1" applyFill="1"/>
    <xf numFmtId="0" fontId="16" fillId="0" borderId="0" xfId="22" applyFont="1" applyFill="1" applyAlignment="1"/>
    <xf numFmtId="0" fontId="73" fillId="0" borderId="0" xfId="22" applyFont="1" applyFill="1" applyAlignment="1">
      <alignment vertical="center"/>
    </xf>
    <xf numFmtId="0" fontId="74" fillId="0" borderId="0" xfId="0" applyFont="1" applyFill="1" applyBorder="1" applyAlignment="1">
      <alignment vertical="center" wrapText="1"/>
    </xf>
    <xf numFmtId="0" fontId="11" fillId="0" borderId="0" xfId="38" applyFont="1"/>
    <xf numFmtId="0" fontId="65" fillId="0" borderId="0" xfId="38" applyFont="1"/>
    <xf numFmtId="0" fontId="51" fillId="6" borderId="3" xfId="38" applyFont="1" applyFill="1" applyBorder="1" applyAlignment="1">
      <alignment horizontal="center" vertical="top"/>
    </xf>
    <xf numFmtId="0" fontId="11" fillId="2" borderId="3" xfId="38" applyFont="1" applyFill="1" applyBorder="1" applyAlignment="1">
      <alignment horizontal="center" vertical="center"/>
    </xf>
    <xf numFmtId="0" fontId="11" fillId="2" borderId="35" xfId="38" applyFont="1" applyFill="1" applyBorder="1" applyAlignment="1">
      <alignment horizontal="center"/>
    </xf>
    <xf numFmtId="0" fontId="11" fillId="6" borderId="35" xfId="38" applyFont="1" applyFill="1" applyBorder="1" applyAlignment="1">
      <alignment horizontal="left" vertical="top" wrapText="1"/>
    </xf>
    <xf numFmtId="0" fontId="51" fillId="6" borderId="35" xfId="38" applyFont="1" applyFill="1" applyBorder="1" applyAlignment="1">
      <alignment horizontal="center" vertical="top"/>
    </xf>
    <xf numFmtId="0" fontId="65" fillId="6" borderId="35" xfId="38" applyFont="1" applyFill="1" applyBorder="1" applyAlignment="1">
      <alignment horizontal="left" vertical="top" wrapText="1"/>
    </xf>
    <xf numFmtId="0" fontId="16" fillId="6" borderId="35" xfId="38" applyFont="1" applyFill="1" applyBorder="1" applyAlignment="1">
      <alignment horizontal="left" vertical="top" wrapText="1"/>
    </xf>
    <xf numFmtId="0" fontId="65" fillId="6" borderId="35" xfId="38" applyFont="1" applyFill="1" applyBorder="1" applyAlignment="1">
      <alignment horizontal="center" vertical="top"/>
    </xf>
    <xf numFmtId="0" fontId="11" fillId="6" borderId="3" xfId="38" applyFont="1" applyFill="1" applyBorder="1" applyAlignment="1">
      <alignment horizontal="left" vertical="top" wrapText="1"/>
    </xf>
    <xf numFmtId="0" fontId="51" fillId="6" borderId="3" xfId="38" applyFont="1" applyFill="1" applyBorder="1" applyAlignment="1">
      <alignment horizontal="left" vertical="top" wrapText="1"/>
    </xf>
    <xf numFmtId="0" fontId="65" fillId="6" borderId="3" xfId="38" applyFont="1" applyFill="1" applyBorder="1" applyAlignment="1">
      <alignment horizontal="left" vertical="top"/>
    </xf>
    <xf numFmtId="0" fontId="16" fillId="6" borderId="3" xfId="38" applyFont="1" applyFill="1" applyBorder="1" applyAlignment="1">
      <alignment vertical="top" wrapText="1"/>
    </xf>
    <xf numFmtId="0" fontId="16" fillId="6" borderId="3" xfId="38" applyFont="1" applyFill="1" applyBorder="1" applyAlignment="1">
      <alignment horizontal="left" vertical="top" wrapText="1"/>
    </xf>
    <xf numFmtId="0" fontId="11" fillId="0" borderId="3" xfId="38" applyFont="1" applyBorder="1" applyAlignment="1">
      <alignment horizontal="left" vertical="top" wrapText="1"/>
    </xf>
    <xf numFmtId="0" fontId="51" fillId="0" borderId="3" xfId="38" applyFont="1" applyFill="1" applyBorder="1" applyAlignment="1">
      <alignment horizontal="center" vertical="top"/>
    </xf>
    <xf numFmtId="0" fontId="65" fillId="0" borderId="3" xfId="38" applyFont="1" applyBorder="1" applyAlignment="1">
      <alignment horizontal="left" vertical="top" wrapText="1"/>
    </xf>
    <xf numFmtId="0" fontId="65" fillId="0" borderId="3" xfId="38" applyFont="1" applyBorder="1" applyAlignment="1">
      <alignment horizontal="left" vertical="top"/>
    </xf>
    <xf numFmtId="0" fontId="65" fillId="6" borderId="3" xfId="38" applyFont="1" applyFill="1" applyBorder="1" applyAlignment="1">
      <alignment horizontal="center" vertical="top"/>
    </xf>
    <xf numFmtId="0" fontId="65" fillId="6" borderId="3" xfId="38" applyFont="1" applyFill="1" applyBorder="1" applyAlignment="1">
      <alignment horizontal="left" vertical="top" wrapText="1"/>
    </xf>
    <xf numFmtId="0" fontId="15" fillId="0" borderId="0" xfId="0" applyFont="1" applyFill="1"/>
    <xf numFmtId="0" fontId="54" fillId="0" borderId="0" xfId="0" applyFont="1" applyFill="1"/>
    <xf numFmtId="0" fontId="16" fillId="0" borderId="0" xfId="0" applyFont="1" applyFill="1" applyAlignment="1">
      <alignment horizontal="center"/>
    </xf>
    <xf numFmtId="0" fontId="16" fillId="0" borderId="101" xfId="0" applyFont="1" applyBorder="1" applyAlignment="1">
      <alignment horizontal="center" vertical="top" wrapText="1"/>
    </xf>
    <xf numFmtId="0" fontId="16" fillId="0" borderId="102" xfId="0" applyFont="1" applyBorder="1" applyAlignment="1">
      <alignment horizontal="center" vertical="top" wrapText="1"/>
    </xf>
    <xf numFmtId="0" fontId="16" fillId="0" borderId="103" xfId="0" applyFont="1" applyBorder="1" applyAlignment="1">
      <alignment horizontal="center" vertical="top" wrapText="1"/>
    </xf>
    <xf numFmtId="0" fontId="16" fillId="0" borderId="104" xfId="0" applyFont="1" applyBorder="1" applyAlignment="1">
      <alignment horizontal="center" vertical="top" wrapText="1"/>
    </xf>
    <xf numFmtId="0" fontId="16" fillId="0" borderId="110" xfId="0" applyFont="1" applyBorder="1" applyAlignment="1">
      <alignment horizontal="center" vertical="top" wrapText="1"/>
    </xf>
    <xf numFmtId="0" fontId="16" fillId="0" borderId="111" xfId="0" applyFont="1" applyBorder="1" applyAlignment="1">
      <alignment horizontal="center" vertical="top" wrapText="1"/>
    </xf>
    <xf numFmtId="0" fontId="16" fillId="0" borderId="112" xfId="0" applyFont="1" applyFill="1" applyBorder="1" applyAlignment="1">
      <alignment horizontal="center" vertical="top" wrapText="1"/>
    </xf>
    <xf numFmtId="0" fontId="16" fillId="0" borderId="105" xfId="0" applyFont="1" applyBorder="1" applyAlignment="1">
      <alignment horizontal="center" vertical="top" wrapText="1"/>
    </xf>
    <xf numFmtId="0" fontId="16" fillId="0" borderId="106" xfId="0" applyFont="1" applyBorder="1" applyAlignment="1">
      <alignment horizontal="center" vertical="top" wrapText="1"/>
    </xf>
    <xf numFmtId="0" fontId="16" fillId="0" borderId="74" xfId="0" applyFont="1" applyBorder="1" applyAlignment="1">
      <alignment horizontal="center" vertical="top" wrapText="1"/>
    </xf>
    <xf numFmtId="0" fontId="16" fillId="0" borderId="75" xfId="0" applyFont="1" applyBorder="1" applyAlignment="1">
      <alignment horizontal="center" vertical="top" wrapText="1"/>
    </xf>
    <xf numFmtId="0" fontId="16" fillId="0" borderId="107" xfId="0" applyFont="1" applyBorder="1" applyAlignment="1">
      <alignment horizontal="center" vertical="top" wrapText="1"/>
    </xf>
    <xf numFmtId="0" fontId="16" fillId="0" borderId="108" xfId="0" applyFont="1" applyBorder="1" applyAlignment="1">
      <alignment horizontal="center" vertical="top" wrapText="1"/>
    </xf>
    <xf numFmtId="0" fontId="16" fillId="0" borderId="96" xfId="0" applyFont="1" applyBorder="1" applyAlignment="1">
      <alignment horizontal="center" vertical="top" wrapText="1"/>
    </xf>
    <xf numFmtId="0" fontId="16" fillId="0" borderId="97" xfId="0" applyFont="1" applyBorder="1" applyAlignment="1">
      <alignment horizontal="center" vertical="top" wrapText="1"/>
    </xf>
    <xf numFmtId="0" fontId="16" fillId="0" borderId="98" xfId="0" applyFont="1" applyBorder="1" applyAlignment="1">
      <alignment horizontal="center" vertical="top" wrapText="1"/>
    </xf>
    <xf numFmtId="0" fontId="16" fillId="0" borderId="99" xfId="0" applyFont="1" applyBorder="1" applyAlignment="1">
      <alignment horizontal="center" vertical="top" wrapText="1"/>
    </xf>
    <xf numFmtId="0" fontId="16" fillId="0" borderId="109" xfId="0" applyFont="1" applyBorder="1" applyAlignment="1">
      <alignment horizontal="center" vertical="top" wrapText="1"/>
    </xf>
    <xf numFmtId="0" fontId="16" fillId="0" borderId="100" xfId="0" applyFont="1" applyBorder="1" applyAlignment="1">
      <alignment horizontal="center" vertical="top" wrapText="1"/>
    </xf>
    <xf numFmtId="0" fontId="12" fillId="0" borderId="35" xfId="0" applyFont="1" applyBorder="1"/>
    <xf numFmtId="0" fontId="12" fillId="0" borderId="23" xfId="0" applyFont="1" applyBorder="1"/>
    <xf numFmtId="0" fontId="18" fillId="0" borderId="35" xfId="0" applyFont="1" applyBorder="1" applyAlignment="1">
      <alignment horizontal="center"/>
    </xf>
    <xf numFmtId="0" fontId="12" fillId="0" borderId="45" xfId="0" applyFont="1" applyBorder="1"/>
    <xf numFmtId="0" fontId="12" fillId="0" borderId="26" xfId="0" applyFont="1" applyBorder="1"/>
    <xf numFmtId="0" fontId="18" fillId="0" borderId="36" xfId="0" applyFont="1" applyBorder="1" applyAlignment="1">
      <alignment horizontal="center"/>
    </xf>
    <xf numFmtId="0" fontId="12" fillId="0" borderId="36" xfId="0" applyFont="1" applyBorder="1"/>
    <xf numFmtId="0" fontId="12" fillId="0" borderId="39" xfId="0" applyFont="1" applyBorder="1"/>
    <xf numFmtId="0" fontId="18" fillId="0" borderId="3" xfId="0" applyFont="1" applyBorder="1" applyAlignment="1">
      <alignment horizontal="center"/>
    </xf>
    <xf numFmtId="0" fontId="12" fillId="0" borderId="3" xfId="0" applyFont="1" applyBorder="1"/>
    <xf numFmtId="0" fontId="12" fillId="0" borderId="0" xfId="0" applyFont="1" applyBorder="1" applyAlignment="1">
      <alignment horizontal="center"/>
    </xf>
    <xf numFmtId="0" fontId="12" fillId="0" borderId="0" xfId="0" applyFont="1" applyAlignment="1">
      <alignment horizontal="right"/>
    </xf>
    <xf numFmtId="0" fontId="14" fillId="0" borderId="3" xfId="0" applyFont="1" applyBorder="1" applyAlignment="1">
      <alignment horizontal="center"/>
    </xf>
    <xf numFmtId="0" fontId="64" fillId="0" borderId="45" xfId="0" applyFont="1" applyBorder="1"/>
    <xf numFmtId="0" fontId="64" fillId="0" borderId="3" xfId="0" applyFont="1" applyBorder="1"/>
    <xf numFmtId="0" fontId="12" fillId="0" borderId="45" xfId="0" applyFont="1" applyBorder="1" applyAlignment="1">
      <alignment horizontal="right"/>
    </xf>
    <xf numFmtId="0" fontId="15" fillId="0" borderId="35" xfId="0" applyFont="1" applyBorder="1" applyAlignment="1">
      <alignment horizontal="left"/>
    </xf>
    <xf numFmtId="0" fontId="14" fillId="0" borderId="35" xfId="0" applyFont="1" applyBorder="1" applyAlignment="1">
      <alignment horizontal="center"/>
    </xf>
    <xf numFmtId="0" fontId="15" fillId="0" borderId="35" xfId="0" applyFont="1" applyBorder="1"/>
    <xf numFmtId="0" fontId="15" fillId="0" borderId="36" xfId="0" applyFont="1" applyBorder="1"/>
    <xf numFmtId="0" fontId="14" fillId="0" borderId="36" xfId="0" applyFont="1" applyBorder="1" applyAlignment="1">
      <alignment horizontal="center"/>
    </xf>
    <xf numFmtId="0" fontId="64" fillId="0" borderId="35" xfId="0" applyFont="1" applyBorder="1"/>
    <xf numFmtId="0" fontId="64" fillId="0" borderId="36" xfId="0" applyFont="1" applyBorder="1"/>
    <xf numFmtId="0" fontId="12" fillId="0" borderId="45" xfId="0" applyFont="1" applyBorder="1"/>
    <xf numFmtId="0" fontId="12" fillId="0" borderId="36" xfId="0" applyFont="1" applyBorder="1"/>
    <xf numFmtId="0" fontId="12" fillId="0" borderId="2" xfId="0" applyFont="1" applyBorder="1"/>
    <xf numFmtId="0" fontId="12" fillId="0" borderId="28" xfId="0" applyFont="1" applyBorder="1"/>
    <xf numFmtId="0" fontId="12" fillId="0" borderId="25" xfId="0" applyFont="1" applyBorder="1"/>
    <xf numFmtId="0" fontId="12" fillId="0" borderId="38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54" fillId="0" borderId="0" xfId="0" applyFont="1" applyFill="1" applyAlignment="1"/>
    <xf numFmtId="0" fontId="16" fillId="0" borderId="0" xfId="22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16" fillId="0" borderId="0" xfId="0" applyFont="1" applyFill="1" applyAlignment="1"/>
    <xf numFmtId="0" fontId="79" fillId="0" borderId="0" xfId="0" applyFont="1" applyFill="1" applyBorder="1" applyAlignment="1">
      <alignment vertical="center"/>
    </xf>
    <xf numFmtId="0" fontId="65" fillId="0" borderId="0" xfId="0" applyFont="1" applyBorder="1"/>
    <xf numFmtId="0" fontId="11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75" fillId="0" borderId="0" xfId="0" applyFont="1" applyFill="1" applyBorder="1" applyAlignment="1">
      <alignment vertical="center" wrapText="1"/>
    </xf>
    <xf numFmtId="0" fontId="11" fillId="0" borderId="21" xfId="0" applyFont="1" applyBorder="1"/>
    <xf numFmtId="0" fontId="11" fillId="0" borderId="0" xfId="0" applyFont="1" applyAlignment="1">
      <alignment shrinkToFit="1"/>
    </xf>
    <xf numFmtId="0" fontId="11" fillId="0" borderId="22" xfId="0" applyFont="1" applyBorder="1"/>
    <xf numFmtId="0" fontId="11" fillId="0" borderId="44" xfId="0" applyFont="1" applyBorder="1" applyAlignment="1">
      <alignment horizontal="right"/>
    </xf>
    <xf numFmtId="0" fontId="15" fillId="2" borderId="35" xfId="0" applyFont="1" applyFill="1" applyBorder="1" applyAlignment="1">
      <alignment horizontal="center"/>
    </xf>
    <xf numFmtId="0" fontId="12" fillId="2" borderId="36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/>
    </xf>
    <xf numFmtId="17" fontId="11" fillId="0" borderId="3" xfId="0" applyNumberFormat="1" applyFont="1" applyBorder="1" applyAlignment="1">
      <alignment horizontal="center" vertical="top" shrinkToFit="1"/>
    </xf>
    <xf numFmtId="0" fontId="11" fillId="0" borderId="3" xfId="0" applyFont="1" applyBorder="1" applyAlignment="1">
      <alignment horizontal="center" vertical="top" shrinkToFit="1"/>
    </xf>
    <xf numFmtId="0" fontId="11" fillId="0" borderId="3" xfId="0" applyFont="1" applyBorder="1" applyAlignment="1">
      <alignment horizontal="center" vertical="top"/>
    </xf>
    <xf numFmtId="4" fontId="11" fillId="0" borderId="3" xfId="0" applyNumberFormat="1" applyFont="1" applyBorder="1" applyAlignment="1">
      <alignment vertical="top" shrinkToFit="1"/>
    </xf>
    <xf numFmtId="0" fontId="11" fillId="0" borderId="3" xfId="0" applyNumberFormat="1" applyFont="1" applyBorder="1" applyAlignment="1">
      <alignment horizontal="center" vertical="top" shrinkToFit="1"/>
    </xf>
    <xf numFmtId="0" fontId="11" fillId="0" borderId="3" xfId="0" applyNumberFormat="1" applyFont="1" applyBorder="1" applyAlignment="1">
      <alignment vertical="top" shrinkToFit="1"/>
    </xf>
    <xf numFmtId="0" fontId="11" fillId="0" borderId="44" xfId="0" applyFont="1" applyBorder="1"/>
    <xf numFmtId="0" fontId="54" fillId="0" borderId="0" xfId="6" applyFont="1" applyAlignment="1">
      <alignment vertical="center"/>
    </xf>
    <xf numFmtId="0" fontId="54" fillId="0" borderId="0" xfId="6" applyFont="1" applyAlignment="1">
      <alignment horizontal="justify"/>
    </xf>
    <xf numFmtId="0" fontId="16" fillId="0" borderId="0" xfId="6" applyFont="1"/>
    <xf numFmtId="0" fontId="54" fillId="0" borderId="0" xfId="6" applyFont="1" applyAlignment="1"/>
    <xf numFmtId="0" fontId="54" fillId="0" borderId="0" xfId="6" applyFont="1" applyAlignment="1">
      <alignment horizontal="center"/>
    </xf>
    <xf numFmtId="0" fontId="54" fillId="4" borderId="83" xfId="6" applyFont="1" applyFill="1" applyBorder="1" applyAlignment="1">
      <alignment horizontal="center" wrapText="1"/>
    </xf>
    <xf numFmtId="0" fontId="16" fillId="0" borderId="0" xfId="6" applyFont="1" applyBorder="1"/>
    <xf numFmtId="0" fontId="16" fillId="4" borderId="15" xfId="6" applyFont="1" applyFill="1" applyBorder="1" applyAlignment="1">
      <alignment horizontal="center" vertical="center" wrapText="1"/>
    </xf>
    <xf numFmtId="0" fontId="16" fillId="4" borderId="2" xfId="6" applyFont="1" applyFill="1" applyBorder="1" applyAlignment="1">
      <alignment horizontal="left" vertical="center" wrapText="1"/>
    </xf>
    <xf numFmtId="0" fontId="16" fillId="4" borderId="85" xfId="6" applyFont="1" applyFill="1" applyBorder="1" applyAlignment="1">
      <alignment horizontal="center" vertical="center" wrapText="1"/>
    </xf>
    <xf numFmtId="0" fontId="16" fillId="4" borderId="38" xfId="6" applyFont="1" applyFill="1" applyBorder="1" applyAlignment="1">
      <alignment horizontal="left" vertical="center" wrapText="1"/>
    </xf>
    <xf numFmtId="0" fontId="16" fillId="4" borderId="39" xfId="6" applyFont="1" applyFill="1" applyBorder="1" applyAlignment="1">
      <alignment horizontal="center" wrapText="1"/>
    </xf>
    <xf numFmtId="0" fontId="16" fillId="4" borderId="38" xfId="6" applyFont="1" applyFill="1" applyBorder="1" applyAlignment="1">
      <alignment horizontal="center" wrapText="1"/>
    </xf>
    <xf numFmtId="0" fontId="16" fillId="4" borderId="77" xfId="6" applyFont="1" applyFill="1" applyBorder="1" applyAlignment="1">
      <alignment horizontal="center" wrapText="1"/>
    </xf>
    <xf numFmtId="0" fontId="16" fillId="4" borderId="86" xfId="6" applyFont="1" applyFill="1" applyBorder="1" applyAlignment="1">
      <alignment horizontal="center" vertical="center" wrapText="1"/>
    </xf>
    <xf numFmtId="0" fontId="16" fillId="4" borderId="79" xfId="6" applyFont="1" applyFill="1" applyBorder="1" applyAlignment="1">
      <alignment horizontal="left" vertical="center" wrapText="1"/>
    </xf>
    <xf numFmtId="0" fontId="16" fillId="4" borderId="87" xfId="6" applyFont="1" applyFill="1" applyBorder="1" applyAlignment="1">
      <alignment horizontal="center" wrapText="1"/>
    </xf>
    <xf numFmtId="0" fontId="16" fillId="4" borderId="79" xfId="6" applyFont="1" applyFill="1" applyBorder="1" applyAlignment="1">
      <alignment horizontal="center" wrapText="1"/>
    </xf>
    <xf numFmtId="0" fontId="16" fillId="4" borderId="80" xfId="6" applyFont="1" applyFill="1" applyBorder="1" applyAlignment="1">
      <alignment horizontal="center" wrapText="1"/>
    </xf>
    <xf numFmtId="0" fontId="12" fillId="0" borderId="24" xfId="0" applyFont="1" applyBorder="1"/>
    <xf numFmtId="0" fontId="12" fillId="0" borderId="29" xfId="0" applyFont="1" applyBorder="1"/>
    <xf numFmtId="0" fontId="12" fillId="0" borderId="43" xfId="0" applyFont="1" applyBorder="1"/>
    <xf numFmtId="0" fontId="12" fillId="0" borderId="27" xfId="0" applyFont="1" applyBorder="1"/>
    <xf numFmtId="0" fontId="12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left" vertical="top"/>
    </xf>
    <xf numFmtId="0" fontId="13" fillId="0" borderId="8" xfId="0" applyFont="1" applyBorder="1" applyAlignment="1"/>
    <xf numFmtId="0" fontId="11" fillId="0" borderId="8" xfId="0" applyFont="1" applyBorder="1"/>
    <xf numFmtId="0" fontId="11" fillId="0" borderId="13" xfId="0" applyFont="1" applyBorder="1"/>
    <xf numFmtId="0" fontId="11" fillId="0" borderId="14" xfId="0" applyFont="1" applyBorder="1"/>
    <xf numFmtId="0" fontId="9" fillId="0" borderId="15" xfId="0" applyFont="1" applyFill="1" applyBorder="1"/>
    <xf numFmtId="0" fontId="47" fillId="0" borderId="0" xfId="0" applyFont="1" applyFill="1"/>
    <xf numFmtId="0" fontId="84" fillId="0" borderId="0" xfId="0" applyFont="1" applyFill="1"/>
    <xf numFmtId="0" fontId="12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15" xfId="0" applyFont="1" applyBorder="1"/>
    <xf numFmtId="0" fontId="18" fillId="0" borderId="0" xfId="0" applyFont="1" applyBorder="1" applyAlignment="1"/>
    <xf numFmtId="0" fontId="12" fillId="0" borderId="15" xfId="0" applyFont="1" applyFill="1" applyBorder="1"/>
    <xf numFmtId="0" fontId="81" fillId="0" borderId="0" xfId="0" applyFont="1" applyFill="1" applyBorder="1" applyAlignment="1">
      <alignment horizontal="center"/>
    </xf>
    <xf numFmtId="0" fontId="81" fillId="0" borderId="16" xfId="0" applyNumberFormat="1" applyFont="1" applyFill="1" applyBorder="1" applyAlignment="1">
      <alignment horizontal="left"/>
    </xf>
    <xf numFmtId="0" fontId="81" fillId="0" borderId="16" xfId="0" applyNumberFormat="1" applyFont="1" applyFill="1" applyBorder="1" applyAlignment="1">
      <alignment horizontal="center"/>
    </xf>
    <xf numFmtId="0" fontId="81" fillId="0" borderId="17" xfId="0" applyFont="1" applyFill="1" applyBorder="1" applyAlignment="1">
      <alignment horizontal="center"/>
    </xf>
    <xf numFmtId="0" fontId="18" fillId="0" borderId="0" xfId="0" applyFont="1" applyFill="1" applyBorder="1" applyAlignment="1"/>
    <xf numFmtId="0" fontId="12" fillId="0" borderId="17" xfId="0" applyFont="1" applyFill="1" applyBorder="1"/>
    <xf numFmtId="0" fontId="18" fillId="0" borderId="15" xfId="0" applyFont="1" applyFill="1" applyBorder="1"/>
    <xf numFmtId="0" fontId="18" fillId="0" borderId="0" xfId="0" applyFont="1" applyFill="1" applyBorder="1" applyAlignment="1">
      <alignment vertical="top"/>
    </xf>
    <xf numFmtId="0" fontId="18" fillId="0" borderId="0" xfId="0" applyFont="1" applyFill="1" applyBorder="1"/>
    <xf numFmtId="0" fontId="18" fillId="0" borderId="17" xfId="0" applyFont="1" applyFill="1" applyBorder="1"/>
    <xf numFmtId="0" fontId="12" fillId="0" borderId="0" xfId="0" applyFont="1" applyFill="1" applyBorder="1" applyAlignment="1">
      <alignment horizontal="left"/>
    </xf>
    <xf numFmtId="0" fontId="85" fillId="0" borderId="0" xfId="0" applyFont="1" applyFill="1" applyBorder="1" applyAlignment="1"/>
    <xf numFmtId="0" fontId="12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/>
    </xf>
    <xf numFmtId="0" fontId="12" fillId="0" borderId="18" xfId="0" applyFont="1" applyFill="1" applyBorder="1"/>
    <xf numFmtId="0" fontId="12" fillId="0" borderId="19" xfId="0" applyFont="1" applyFill="1" applyBorder="1"/>
    <xf numFmtId="0" fontId="12" fillId="0" borderId="20" xfId="0" applyFont="1" applyFill="1" applyBorder="1"/>
    <xf numFmtId="0" fontId="11" fillId="0" borderId="15" xfId="0" applyFont="1" applyFill="1" applyBorder="1"/>
    <xf numFmtId="0" fontId="11" fillId="0" borderId="17" xfId="0" applyFont="1" applyFill="1" applyBorder="1"/>
    <xf numFmtId="0" fontId="13" fillId="0" borderId="0" xfId="0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20" xfId="0" applyFont="1" applyFill="1" applyBorder="1"/>
    <xf numFmtId="0" fontId="87" fillId="0" borderId="0" xfId="0" applyFont="1"/>
    <xf numFmtId="0" fontId="11" fillId="0" borderId="0" xfId="0" applyFont="1" applyAlignment="1"/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11" fillId="0" borderId="0" xfId="0" applyFont="1" applyFill="1" applyAlignment="1"/>
    <xf numFmtId="0" fontId="12" fillId="0" borderId="0" xfId="0" applyFont="1" applyFill="1" applyAlignment="1"/>
    <xf numFmtId="49" fontId="11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readingOrder="1"/>
    </xf>
    <xf numFmtId="0" fontId="11" fillId="0" borderId="21" xfId="0" applyFont="1" applyFill="1" applyBorder="1" applyAlignment="1">
      <alignment horizontal="left" readingOrder="1"/>
    </xf>
    <xf numFmtId="0" fontId="11" fillId="0" borderId="21" xfId="0" applyFont="1" applyFill="1" applyBorder="1"/>
    <xf numFmtId="0" fontId="11" fillId="0" borderId="0" xfId="0" applyFont="1" applyFill="1" applyAlignment="1">
      <alignment horizontal="right"/>
    </xf>
    <xf numFmtId="0" fontId="11" fillId="0" borderId="0" xfId="0" applyFont="1" applyFill="1" applyAlignment="1">
      <alignment horizontal="left" readingOrder="1"/>
    </xf>
    <xf numFmtId="0" fontId="11" fillId="0" borderId="22" xfId="0" applyFont="1" applyFill="1" applyBorder="1"/>
    <xf numFmtId="0" fontId="11" fillId="0" borderId="22" xfId="0" applyFont="1" applyFill="1" applyBorder="1" applyAlignment="1">
      <alignment horizontal="left" readingOrder="1"/>
    </xf>
    <xf numFmtId="0" fontId="11" fillId="0" borderId="22" xfId="0" applyFont="1" applyFill="1" applyBorder="1" applyAlignment="1">
      <alignment horizontal="left"/>
    </xf>
    <xf numFmtId="0" fontId="16" fillId="0" borderId="0" xfId="0" applyFont="1" applyFill="1" applyBorder="1"/>
    <xf numFmtId="49" fontId="16" fillId="0" borderId="0" xfId="0" applyNumberFormat="1" applyFont="1" applyFill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6" fillId="0" borderId="21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1" fillId="0" borderId="124" xfId="0" applyFont="1" applyFill="1" applyBorder="1" applyAlignment="1"/>
    <xf numFmtId="0" fontId="11" fillId="0" borderId="119" xfId="0" applyFont="1" applyFill="1" applyBorder="1" applyAlignment="1"/>
    <xf numFmtId="0" fontId="11" fillId="0" borderId="119" xfId="0" applyFont="1" applyFill="1" applyBorder="1" applyAlignment="1">
      <alignment horizontal="center"/>
    </xf>
    <xf numFmtId="0" fontId="11" fillId="0" borderId="120" xfId="0" applyFont="1" applyFill="1" applyBorder="1" applyAlignment="1"/>
    <xf numFmtId="0" fontId="11" fillId="0" borderId="26" xfId="0" applyFont="1" applyFill="1" applyBorder="1" applyAlignment="1"/>
    <xf numFmtId="0" fontId="11" fillId="0" borderId="27" xfId="0" applyFont="1" applyFill="1" applyBorder="1" applyAlignment="1"/>
    <xf numFmtId="0" fontId="11" fillId="0" borderId="27" xfId="0" applyFont="1" applyFill="1" applyBorder="1" applyAlignment="1">
      <alignment horizontal="center"/>
    </xf>
    <xf numFmtId="0" fontId="11" fillId="0" borderId="28" xfId="0" applyFont="1" applyFill="1" applyBorder="1" applyAlignment="1"/>
    <xf numFmtId="0" fontId="11" fillId="0" borderId="29" xfId="0" applyFont="1" applyFill="1" applyBorder="1" applyAlignment="1"/>
    <xf numFmtId="0" fontId="11" fillId="0" borderId="2" xfId="0" applyFont="1" applyFill="1" applyBorder="1" applyAlignment="1"/>
    <xf numFmtId="0" fontId="16" fillId="0" borderId="119" xfId="22" applyFont="1" applyFill="1" applyBorder="1"/>
    <xf numFmtId="0" fontId="16" fillId="0" borderId="120" xfId="22" applyFont="1" applyFill="1" applyBorder="1"/>
    <xf numFmtId="0" fontId="54" fillId="0" borderId="29" xfId="22" applyFont="1" applyFill="1" applyBorder="1" applyAlignment="1">
      <alignment horizontal="left"/>
    </xf>
    <xf numFmtId="0" fontId="54" fillId="0" borderId="0" xfId="22" applyFont="1" applyFill="1" applyBorder="1" applyAlignment="1">
      <alignment horizontal="left"/>
    </xf>
    <xf numFmtId="0" fontId="16" fillId="0" borderId="0" xfId="22" applyFont="1" applyFill="1" applyBorder="1"/>
    <xf numFmtId="0" fontId="16" fillId="0" borderId="2" xfId="22" applyFont="1" applyFill="1" applyBorder="1"/>
    <xf numFmtId="0" fontId="16" fillId="0" borderId="0" xfId="22" applyFont="1" applyFill="1" applyBorder="1" applyAlignment="1">
      <alignment horizontal="center" vertical="top"/>
    </xf>
    <xf numFmtId="0" fontId="16" fillId="0" borderId="29" xfId="22" applyFont="1" applyFill="1" applyBorder="1" applyAlignment="1">
      <alignment vertical="top"/>
    </xf>
    <xf numFmtId="0" fontId="16" fillId="0" borderId="0" xfId="22" applyFont="1" applyFill="1" applyBorder="1" applyAlignment="1">
      <alignment horizontal="left" vertical="top"/>
    </xf>
    <xf numFmtId="0" fontId="16" fillId="0" borderId="0" xfId="22" applyFont="1" applyFill="1" applyBorder="1" applyAlignment="1">
      <alignment horizontal="left"/>
    </xf>
    <xf numFmtId="0" fontId="16" fillId="0" borderId="2" xfId="22" applyFont="1" applyFill="1" applyBorder="1" applyAlignment="1">
      <alignment horizontal="left"/>
    </xf>
    <xf numFmtId="0" fontId="11" fillId="0" borderId="26" xfId="0" applyFont="1" applyFill="1" applyBorder="1"/>
    <xf numFmtId="0" fontId="11" fillId="0" borderId="27" xfId="0" applyFont="1" applyFill="1" applyBorder="1"/>
    <xf numFmtId="0" fontId="87" fillId="0" borderId="0" xfId="0" applyFont="1" applyFill="1"/>
    <xf numFmtId="0" fontId="89" fillId="0" borderId="0" xfId="0" applyFont="1" applyFill="1" applyBorder="1" applyAlignment="1">
      <alignment vertical="center" wrapText="1"/>
    </xf>
    <xf numFmtId="0" fontId="89" fillId="0" borderId="0" xfId="0" applyFont="1" applyFill="1" applyBorder="1" applyAlignment="1">
      <alignment vertical="center"/>
    </xf>
    <xf numFmtId="0" fontId="75" fillId="0" borderId="0" xfId="0" applyFont="1" applyFill="1" applyBorder="1" applyAlignment="1">
      <alignment vertical="center"/>
    </xf>
    <xf numFmtId="0" fontId="78" fillId="0" borderId="0" xfId="0" applyFont="1" applyFill="1" applyAlignment="1">
      <alignment horizontal="left"/>
    </xf>
    <xf numFmtId="0" fontId="80" fillId="0" borderId="0" xfId="0" applyFont="1" applyFill="1" applyBorder="1" applyAlignment="1">
      <alignment vertical="center" wrapText="1"/>
    </xf>
    <xf numFmtId="0" fontId="80" fillId="0" borderId="0" xfId="0" applyFont="1" applyFill="1" applyBorder="1" applyAlignment="1">
      <alignment vertical="center"/>
    </xf>
    <xf numFmtId="0" fontId="79" fillId="0" borderId="0" xfId="0" applyFont="1" applyFill="1" applyBorder="1" applyAlignment="1">
      <alignment vertical="center" wrapText="1"/>
    </xf>
    <xf numFmtId="0" fontId="86" fillId="0" borderId="0" xfId="0" applyFont="1" applyFill="1"/>
    <xf numFmtId="0" fontId="11" fillId="0" borderId="9" xfId="0" applyFont="1" applyFill="1" applyBorder="1"/>
    <xf numFmtId="0" fontId="13" fillId="0" borderId="10" xfId="0" applyFont="1" applyFill="1" applyBorder="1"/>
    <xf numFmtId="0" fontId="11" fillId="0" borderId="10" xfId="0" applyFont="1" applyFill="1" applyBorder="1"/>
    <xf numFmtId="0" fontId="11" fillId="0" borderId="11" xfId="0" applyFont="1" applyFill="1" applyBorder="1"/>
    <xf numFmtId="0" fontId="11" fillId="8" borderId="0" xfId="0" applyFont="1" applyFill="1" applyBorder="1"/>
    <xf numFmtId="0" fontId="91" fillId="0" borderId="0" xfId="0" applyFont="1" applyBorder="1" applyAlignment="1"/>
    <xf numFmtId="0" fontId="92" fillId="0" borderId="0" xfId="36" applyFont="1"/>
    <xf numFmtId="0" fontId="67" fillId="0" borderId="0" xfId="36" applyFont="1"/>
    <xf numFmtId="0" fontId="65" fillId="0" borderId="0" xfId="36" applyFont="1"/>
    <xf numFmtId="0" fontId="93" fillId="0" borderId="0" xfId="0" applyFont="1" applyFill="1"/>
    <xf numFmtId="0" fontId="16" fillId="0" borderId="0" xfId="0" applyFont="1" applyFill="1" applyAlignment="1">
      <alignment vertical="top"/>
    </xf>
    <xf numFmtId="0" fontId="9" fillId="0" borderId="23" xfId="0" applyFont="1" applyFill="1" applyBorder="1"/>
    <xf numFmtId="0" fontId="9" fillId="0" borderId="24" xfId="0" applyFont="1" applyFill="1" applyBorder="1"/>
    <xf numFmtId="0" fontId="9" fillId="0" borderId="25" xfId="0" applyFont="1" applyFill="1" applyBorder="1"/>
    <xf numFmtId="0" fontId="9" fillId="0" borderId="29" xfId="0" applyFont="1" applyBorder="1"/>
    <xf numFmtId="0" fontId="9" fillId="0" borderId="2" xfId="0" applyFont="1" applyBorder="1"/>
    <xf numFmtId="0" fontId="9" fillId="0" borderId="26" xfId="0" applyFont="1" applyBorder="1"/>
    <xf numFmtId="0" fontId="9" fillId="0" borderId="27" xfId="0" applyFont="1" applyBorder="1"/>
    <xf numFmtId="0" fontId="9" fillId="0" borderId="28" xfId="0" applyFont="1" applyBorder="1"/>
    <xf numFmtId="0" fontId="94" fillId="0" borderId="0" xfId="36" applyFont="1"/>
    <xf numFmtId="0" fontId="65" fillId="0" borderId="0" xfId="36" applyFont="1" applyBorder="1"/>
    <xf numFmtId="0" fontId="54" fillId="0" borderId="0" xfId="22" applyFont="1" applyFill="1"/>
    <xf numFmtId="0" fontId="65" fillId="0" borderId="0" xfId="22" applyFont="1"/>
    <xf numFmtId="0" fontId="11" fillId="0" borderId="0" xfId="0" applyFont="1" applyBorder="1" applyAlignment="1"/>
    <xf numFmtId="0" fontId="11" fillId="0" borderId="0" xfId="0" applyFont="1" applyBorder="1" applyAlignment="1">
      <alignment horizontal="left"/>
    </xf>
    <xf numFmtId="0" fontId="14" fillId="0" borderId="30" xfId="23" applyFont="1" applyFill="1" applyBorder="1" applyAlignment="1">
      <alignment horizontal="center" vertical="center" wrapText="1"/>
    </xf>
    <xf numFmtId="0" fontId="14" fillId="0" borderId="31" xfId="23" applyFont="1" applyFill="1" applyBorder="1" applyAlignment="1">
      <alignment horizontal="center" vertical="top" wrapText="1"/>
    </xf>
    <xf numFmtId="0" fontId="15" fillId="0" borderId="32" xfId="23" applyFont="1" applyFill="1" applyBorder="1" applyAlignment="1">
      <alignment horizontal="center" vertical="center" wrapText="1"/>
    </xf>
    <xf numFmtId="0" fontId="15" fillId="0" borderId="33" xfId="23" applyFont="1" applyFill="1" applyBorder="1" applyAlignment="1">
      <alignment vertical="top" wrapText="1"/>
    </xf>
    <xf numFmtId="0" fontId="15" fillId="0" borderId="34" xfId="23" applyFont="1" applyFill="1" applyBorder="1" applyAlignment="1">
      <alignment horizontal="center" vertical="center" wrapText="1"/>
    </xf>
    <xf numFmtId="0" fontId="15" fillId="0" borderId="20" xfId="23" applyFont="1" applyFill="1" applyBorder="1" applyAlignment="1">
      <alignment vertical="top" wrapText="1"/>
    </xf>
    <xf numFmtId="0" fontId="15" fillId="0" borderId="10" xfId="23" applyNumberFormat="1" applyFont="1" applyFill="1" applyBorder="1" applyAlignment="1">
      <alignment horizontal="center" vertical="center" wrapText="1"/>
    </xf>
    <xf numFmtId="0" fontId="15" fillId="0" borderId="0" xfId="23" applyNumberFormat="1" applyFont="1" applyFill="1" applyBorder="1" applyAlignment="1">
      <alignment horizontal="center" vertical="center" wrapText="1"/>
    </xf>
    <xf numFmtId="0" fontId="15" fillId="0" borderId="0" xfId="24" applyFont="1" applyFill="1"/>
    <xf numFmtId="0" fontId="79" fillId="0" borderId="0" xfId="25" applyFont="1" applyFill="1" applyBorder="1" applyAlignment="1">
      <alignment vertical="center" wrapText="1"/>
    </xf>
    <xf numFmtId="0" fontId="79" fillId="0" borderId="0" xfId="25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/>
    </xf>
    <xf numFmtId="0" fontId="95" fillId="0" borderId="0" xfId="0" applyFont="1" applyFill="1"/>
    <xf numFmtId="0" fontId="16" fillId="0" borderId="9" xfId="0" applyFont="1" applyFill="1" applyBorder="1"/>
    <xf numFmtId="0" fontId="16" fillId="0" borderId="10" xfId="0" applyFont="1" applyFill="1" applyBorder="1"/>
    <xf numFmtId="0" fontId="16" fillId="0" borderId="11" xfId="0" applyFont="1" applyFill="1" applyBorder="1"/>
    <xf numFmtId="0" fontId="16" fillId="0" borderId="15" xfId="0" applyFont="1" applyFill="1" applyBorder="1"/>
    <xf numFmtId="0" fontId="16" fillId="0" borderId="17" xfId="0" applyFont="1" applyFill="1" applyBorder="1"/>
    <xf numFmtId="0" fontId="16" fillId="0" borderId="0" xfId="0" applyFont="1" applyFill="1" applyBorder="1" applyAlignment="1">
      <alignment horizontal="centerContinuous"/>
    </xf>
    <xf numFmtId="0" fontId="16" fillId="0" borderId="18" xfId="0" applyFont="1" applyFill="1" applyBorder="1"/>
    <xf numFmtId="0" fontId="16" fillId="0" borderId="19" xfId="0" applyFont="1" applyFill="1" applyBorder="1"/>
    <xf numFmtId="0" fontId="16" fillId="0" borderId="20" xfId="0" applyFont="1" applyFill="1" applyBorder="1"/>
    <xf numFmtId="0" fontId="16" fillId="6" borderId="0" xfId="0" applyFont="1" applyFill="1"/>
    <xf numFmtId="0" fontId="54" fillId="0" borderId="35" xfId="0" applyFont="1" applyFill="1" applyBorder="1" applyAlignment="1">
      <alignment horizontal="center"/>
    </xf>
    <xf numFmtId="0" fontId="54" fillId="0" borderId="36" xfId="0" applyFont="1" applyFill="1" applyBorder="1" applyAlignment="1">
      <alignment horizontal="center"/>
    </xf>
    <xf numFmtId="17" fontId="11" fillId="0" borderId="3" xfId="0" applyNumberFormat="1" applyFont="1" applyFill="1" applyBorder="1" applyAlignment="1">
      <alignment horizontal="center"/>
    </xf>
    <xf numFmtId="4" fontId="16" fillId="0" borderId="3" xfId="0" applyNumberFormat="1" applyFont="1" applyFill="1" applyBorder="1" applyAlignment="1">
      <alignment horizontal="center"/>
    </xf>
    <xf numFmtId="193" fontId="16" fillId="0" borderId="3" xfId="1" applyNumberFormat="1" applyFont="1" applyFill="1" applyBorder="1" applyAlignment="1">
      <alignment horizontal="centerContinuous"/>
    </xf>
    <xf numFmtId="0" fontId="13" fillId="0" borderId="3" xfId="0" applyFont="1" applyFill="1" applyBorder="1" applyAlignment="1">
      <alignment horizontal="center"/>
    </xf>
    <xf numFmtId="193" fontId="16" fillId="0" borderId="3" xfId="1" applyNumberFormat="1" applyFont="1" applyFill="1" applyBorder="1" applyAlignment="1">
      <alignment horizontal="center"/>
    </xf>
    <xf numFmtId="194" fontId="16" fillId="0" borderId="3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top"/>
    </xf>
    <xf numFmtId="0" fontId="98" fillId="0" borderId="0" xfId="0" applyFont="1" applyFill="1"/>
    <xf numFmtId="0" fontId="11" fillId="10" borderId="37" xfId="0" applyFont="1" applyFill="1" applyBorder="1" applyAlignment="1">
      <alignment horizontal="left"/>
    </xf>
    <xf numFmtId="0" fontId="11" fillId="10" borderId="36" xfId="0" applyFont="1" applyFill="1" applyBorder="1" applyAlignment="1">
      <alignment horizontal="center"/>
    </xf>
    <xf numFmtId="1" fontId="11" fillId="10" borderId="36" xfId="0" applyNumberFormat="1" applyFont="1" applyFill="1" applyBorder="1" applyAlignment="1">
      <alignment horizontal="center"/>
    </xf>
    <xf numFmtId="3" fontId="11" fillId="10" borderId="36" xfId="0" applyNumberFormat="1" applyFont="1" applyFill="1" applyBorder="1" applyAlignment="1">
      <alignment horizontal="center" shrinkToFit="1"/>
    </xf>
    <xf numFmtId="4" fontId="11" fillId="10" borderId="0" xfId="0" applyNumberFormat="1" applyFont="1" applyFill="1" applyBorder="1" applyAlignment="1">
      <alignment horizontal="center" shrinkToFit="1"/>
    </xf>
    <xf numFmtId="0" fontId="11" fillId="10" borderId="113" xfId="0" applyFont="1" applyFill="1" applyBorder="1" applyAlignment="1">
      <alignment horizontal="center"/>
    </xf>
    <xf numFmtId="4" fontId="11" fillId="10" borderId="36" xfId="0" applyNumberFormat="1" applyFont="1" applyFill="1" applyBorder="1" applyAlignment="1">
      <alignment horizontal="center" shrinkToFit="1"/>
    </xf>
    <xf numFmtId="0" fontId="11" fillId="10" borderId="36" xfId="0" applyFont="1" applyFill="1" applyBorder="1" applyAlignment="1">
      <alignment horizontal="center" shrinkToFit="1"/>
    </xf>
    <xf numFmtId="1" fontId="11" fillId="10" borderId="113" xfId="39" applyNumberFormat="1" applyFont="1" applyFill="1" applyBorder="1" applyAlignment="1">
      <alignment horizontal="center" vertical="center"/>
    </xf>
    <xf numFmtId="3" fontId="11" fillId="10" borderId="113" xfId="0" applyNumberFormat="1" applyFont="1" applyFill="1" applyBorder="1" applyAlignment="1">
      <alignment horizontal="center" shrinkToFit="1"/>
    </xf>
    <xf numFmtId="4" fontId="11" fillId="10" borderId="123" xfId="0" applyNumberFormat="1" applyFont="1" applyFill="1" applyBorder="1" applyAlignment="1">
      <alignment horizontal="center" shrinkToFit="1"/>
    </xf>
    <xf numFmtId="0" fontId="11" fillId="9" borderId="37" xfId="0" applyFont="1" applyFill="1" applyBorder="1" applyAlignment="1">
      <alignment horizontal="left"/>
    </xf>
    <xf numFmtId="0" fontId="11" fillId="9" borderId="36" xfId="0" applyFont="1" applyFill="1" applyBorder="1" applyAlignment="1">
      <alignment horizontal="center"/>
    </xf>
    <xf numFmtId="3" fontId="11" fillId="9" borderId="113" xfId="0" applyNumberFormat="1" applyFont="1" applyFill="1" applyBorder="1" applyAlignment="1">
      <alignment horizontal="center" shrinkToFit="1"/>
    </xf>
    <xf numFmtId="4" fontId="11" fillId="9" borderId="123" xfId="0" applyNumberFormat="1" applyFont="1" applyFill="1" applyBorder="1" applyAlignment="1">
      <alignment horizontal="center" shrinkToFit="1"/>
    </xf>
    <xf numFmtId="0" fontId="11" fillId="9" borderId="113" xfId="0" applyFont="1" applyFill="1" applyBorder="1" applyAlignment="1">
      <alignment horizontal="center"/>
    </xf>
    <xf numFmtId="4" fontId="11" fillId="9" borderId="36" xfId="0" applyNumberFormat="1" applyFont="1" applyFill="1" applyBorder="1" applyAlignment="1">
      <alignment horizontal="center" shrinkToFit="1"/>
    </xf>
    <xf numFmtId="0" fontId="11" fillId="9" borderId="36" xfId="0" applyFont="1" applyFill="1" applyBorder="1" applyAlignment="1">
      <alignment horizontal="center" shrinkToFit="1"/>
    </xf>
    <xf numFmtId="0" fontId="16" fillId="0" borderId="0" xfId="10" applyFont="1" applyFill="1"/>
    <xf numFmtId="3" fontId="11" fillId="0" borderId="0" xfId="0" applyNumberFormat="1" applyFont="1" applyBorder="1" applyAlignment="1">
      <alignment horizontal="center" shrinkToFit="1"/>
    </xf>
    <xf numFmtId="4" fontId="11" fillId="0" borderId="0" xfId="0" applyNumberFormat="1" applyFont="1" applyBorder="1" applyAlignment="1">
      <alignment horizontal="center" shrinkToFit="1"/>
    </xf>
    <xf numFmtId="0" fontId="11" fillId="0" borderId="0" xfId="0" applyFont="1" applyBorder="1" applyAlignment="1">
      <alignment horizontal="center" shrinkToFit="1"/>
    </xf>
    <xf numFmtId="0" fontId="16" fillId="0" borderId="0" xfId="10" applyFont="1"/>
    <xf numFmtId="0" fontId="11" fillId="0" borderId="113" xfId="0" applyFont="1" applyBorder="1" applyAlignment="1">
      <alignment shrinkToFit="1"/>
    </xf>
    <xf numFmtId="3" fontId="11" fillId="0" borderId="3" xfId="0" applyNumberFormat="1" applyFont="1" applyBorder="1" applyAlignment="1">
      <alignment horizontal="center" shrinkToFit="1"/>
    </xf>
    <xf numFmtId="0" fontId="11" fillId="0" borderId="3" xfId="0" applyNumberFormat="1" applyFont="1" applyBorder="1" applyAlignment="1">
      <alignment horizontal="center" shrinkToFit="1"/>
    </xf>
    <xf numFmtId="4" fontId="11" fillId="0" borderId="38" xfId="0" applyNumberFormat="1" applyFont="1" applyBorder="1" applyAlignment="1">
      <alignment horizontal="center" shrinkToFit="1"/>
    </xf>
    <xf numFmtId="4" fontId="11" fillId="0" borderId="3" xfId="0" applyNumberFormat="1" applyFont="1" applyBorder="1" applyAlignment="1">
      <alignment horizontal="center" shrinkToFit="1"/>
    </xf>
    <xf numFmtId="0" fontId="78" fillId="0" borderId="0" xfId="0" applyFont="1"/>
    <xf numFmtId="0" fontId="54" fillId="0" borderId="0" xfId="0" applyFont="1"/>
    <xf numFmtId="0" fontId="16" fillId="0" borderId="3" xfId="11" applyFont="1" applyBorder="1" applyAlignment="1">
      <alignment horizontal="center" vertical="center"/>
    </xf>
    <xf numFmtId="0" fontId="16" fillId="0" borderId="39" xfId="0" applyFont="1" applyBorder="1"/>
    <xf numFmtId="4" fontId="16" fillId="0" borderId="3" xfId="11" applyNumberFormat="1" applyFont="1" applyBorder="1" applyAlignment="1">
      <alignment horizontal="center" vertical="center"/>
    </xf>
    <xf numFmtId="0" fontId="16" fillId="0" borderId="23" xfId="0" applyFont="1" applyBorder="1"/>
    <xf numFmtId="0" fontId="16" fillId="0" borderId="24" xfId="11" applyFont="1" applyBorder="1" applyAlignment="1">
      <alignment horizontal="left" vertical="center"/>
    </xf>
    <xf numFmtId="0" fontId="16" fillId="0" borderId="25" xfId="11" applyFont="1" applyBorder="1" applyAlignment="1">
      <alignment horizontal="left" vertical="center"/>
    </xf>
    <xf numFmtId="0" fontId="16" fillId="0" borderId="29" xfId="0" applyFont="1" applyBorder="1"/>
    <xf numFmtId="0" fontId="16" fillId="0" borderId="0" xfId="0" applyFont="1" applyBorder="1"/>
    <xf numFmtId="0" fontId="16" fillId="0" borderId="2" xfId="0" applyFont="1" applyBorder="1"/>
    <xf numFmtId="0" fontId="16" fillId="0" borderId="3" xfId="0" applyFont="1" applyBorder="1"/>
    <xf numFmtId="0" fontId="16" fillId="0" borderId="26" xfId="0" applyFont="1" applyBorder="1"/>
    <xf numFmtId="0" fontId="16" fillId="0" borderId="27" xfId="0" applyFont="1" applyBorder="1"/>
    <xf numFmtId="0" fontId="16" fillId="0" borderId="28" xfId="0" applyFont="1" applyBorder="1"/>
    <xf numFmtId="0" fontId="85" fillId="0" borderId="39" xfId="0" applyFont="1" applyBorder="1"/>
    <xf numFmtId="0" fontId="12" fillId="0" borderId="40" xfId="0" applyFont="1" applyBorder="1"/>
    <xf numFmtId="3" fontId="12" fillId="0" borderId="0" xfId="0" applyNumberFormat="1" applyFont="1"/>
    <xf numFmtId="4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/>
    </xf>
    <xf numFmtId="4" fontId="12" fillId="0" borderId="3" xfId="1" applyNumberFormat="1" applyFont="1" applyBorder="1" applyAlignment="1">
      <alignment horizontal="center"/>
    </xf>
    <xf numFmtId="43" fontId="12" fillId="0" borderId="113" xfId="41" applyFont="1" applyFill="1" applyBorder="1" applyAlignment="1">
      <alignment vertical="top"/>
    </xf>
    <xf numFmtId="3" fontId="12" fillId="0" borderId="3" xfId="0" applyNumberFormat="1" applyFont="1" applyBorder="1"/>
    <xf numFmtId="4" fontId="12" fillId="0" borderId="3" xfId="0" applyNumberFormat="1" applyFont="1" applyBorder="1"/>
    <xf numFmtId="4" fontId="12" fillId="0" borderId="3" xfId="0" applyNumberFormat="1" applyFont="1" applyFill="1" applyBorder="1"/>
    <xf numFmtId="0" fontId="12" fillId="0" borderId="39" xfId="0" applyFont="1" applyBorder="1" applyAlignment="1"/>
    <xf numFmtId="0" fontId="12" fillId="0" borderId="40" xfId="0" applyFont="1" applyBorder="1" applyAlignment="1"/>
    <xf numFmtId="4" fontId="15" fillId="0" borderId="3" xfId="0" applyNumberFormat="1" applyFont="1" applyBorder="1" applyAlignment="1"/>
    <xf numFmtId="4" fontId="15" fillId="3" borderId="3" xfId="0" applyNumberFormat="1" applyFont="1" applyFill="1" applyBorder="1"/>
    <xf numFmtId="4" fontId="12" fillId="3" borderId="3" xfId="0" applyNumberFormat="1" applyFont="1" applyFill="1" applyBorder="1"/>
    <xf numFmtId="4" fontId="12" fillId="0" borderId="40" xfId="0" applyNumberFormat="1" applyFont="1" applyBorder="1"/>
    <xf numFmtId="4" fontId="12" fillId="0" borderId="40" xfId="0" applyNumberFormat="1" applyFont="1" applyFill="1" applyBorder="1"/>
    <xf numFmtId="3" fontId="12" fillId="0" borderId="40" xfId="0" applyNumberFormat="1" applyFont="1" applyBorder="1"/>
    <xf numFmtId="4" fontId="12" fillId="0" borderId="38" xfId="0" applyNumberFormat="1" applyFont="1" applyBorder="1"/>
    <xf numFmtId="4" fontId="12" fillId="0" borderId="16" xfId="0" applyNumberFormat="1" applyFont="1" applyBorder="1" applyAlignment="1">
      <alignment horizontal="center"/>
    </xf>
    <xf numFmtId="0" fontId="11" fillId="0" borderId="38" xfId="0" applyFont="1" applyBorder="1"/>
    <xf numFmtId="0" fontId="11" fillId="0" borderId="39" xfId="0" applyFont="1" applyBorder="1" applyAlignment="1">
      <alignment vertical="top"/>
    </xf>
    <xf numFmtId="0" fontId="11" fillId="0" borderId="3" xfId="0" applyFont="1" applyBorder="1" applyAlignment="1">
      <alignment wrapText="1"/>
    </xf>
    <xf numFmtId="17" fontId="16" fillId="0" borderId="38" xfId="0" applyNumberFormat="1" applyFont="1" applyBorder="1" applyAlignment="1">
      <alignment horizontal="center" vertical="top"/>
    </xf>
    <xf numFmtId="3" fontId="11" fillId="0" borderId="3" xfId="0" applyNumberFormat="1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center" wrapText="1" shrinkToFit="1"/>
    </xf>
    <xf numFmtId="0" fontId="11" fillId="0" borderId="3" xfId="0" applyFont="1" applyBorder="1" applyAlignment="1">
      <alignment vertical="top" wrapText="1"/>
    </xf>
    <xf numFmtId="17" fontId="16" fillId="0" borderId="76" xfId="0" applyNumberFormat="1" applyFont="1" applyBorder="1" applyAlignment="1">
      <alignment horizontal="center" vertical="top"/>
    </xf>
    <xf numFmtId="0" fontId="11" fillId="0" borderId="3" xfId="0" applyFont="1" applyBorder="1" applyAlignment="1">
      <alignment vertical="top"/>
    </xf>
    <xf numFmtId="17" fontId="11" fillId="0" borderId="3" xfId="0" applyNumberFormat="1" applyFont="1" applyBorder="1" applyAlignment="1">
      <alignment horizontal="center" vertical="top"/>
    </xf>
    <xf numFmtId="0" fontId="11" fillId="0" borderId="3" xfId="0" applyFont="1" applyBorder="1" applyAlignment="1">
      <alignment horizontal="left" vertical="top" shrinkToFit="1"/>
    </xf>
    <xf numFmtId="0" fontId="16" fillId="4" borderId="0" xfId="14" applyFont="1" applyFill="1"/>
    <xf numFmtId="0" fontId="11" fillId="0" borderId="3" xfId="0" applyFont="1" applyBorder="1" applyAlignment="1">
      <alignment vertical="center" wrapText="1"/>
    </xf>
    <xf numFmtId="0" fontId="16" fillId="0" borderId="3" xfId="0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shrinkToFit="1"/>
    </xf>
    <xf numFmtId="0" fontId="11" fillId="0" borderId="3" xfId="0" applyFont="1" applyBorder="1" applyAlignment="1">
      <alignment vertical="center"/>
    </xf>
    <xf numFmtId="0" fontId="16" fillId="0" borderId="3" xfId="0" applyFont="1" applyBorder="1" applyAlignment="1">
      <alignment horizontal="center" vertical="top"/>
    </xf>
    <xf numFmtId="0" fontId="16" fillId="4" borderId="0" xfId="15" applyFont="1" applyFill="1"/>
    <xf numFmtId="0" fontId="12" fillId="0" borderId="0" xfId="12" applyFont="1"/>
    <xf numFmtId="0" fontId="12" fillId="0" borderId="0" xfId="12" applyFont="1" applyBorder="1"/>
    <xf numFmtId="0" fontId="12" fillId="0" borderId="16" xfId="12" applyFont="1" applyBorder="1"/>
    <xf numFmtId="0" fontId="12" fillId="0" borderId="41" xfId="12" applyFont="1" applyBorder="1"/>
    <xf numFmtId="0" fontId="15" fillId="2" borderId="3" xfId="12" applyFont="1" applyFill="1" applyBorder="1" applyAlignment="1">
      <alignment horizontal="center"/>
    </xf>
    <xf numFmtId="0" fontId="12" fillId="0" borderId="3" xfId="12" applyFont="1" applyBorder="1" applyAlignment="1">
      <alignment horizontal="center"/>
    </xf>
    <xf numFmtId="189" fontId="12" fillId="0" borderId="3" xfId="2" applyNumberFormat="1" applyFont="1" applyBorder="1" applyAlignment="1">
      <alignment horizontal="center"/>
    </xf>
    <xf numFmtId="4" fontId="12" fillId="0" borderId="3" xfId="12" applyNumberFormat="1" applyFont="1" applyBorder="1" applyAlignment="1">
      <alignment horizontal="center"/>
    </xf>
    <xf numFmtId="0" fontId="12" fillId="2" borderId="3" xfId="12" applyFont="1" applyFill="1" applyBorder="1" applyAlignment="1">
      <alignment horizontal="center"/>
    </xf>
    <xf numFmtId="2" fontId="12" fillId="0" borderId="113" xfId="12" applyNumberFormat="1" applyFont="1" applyBorder="1" applyAlignment="1">
      <alignment horizontal="center"/>
    </xf>
    <xf numFmtId="4" fontId="12" fillId="6" borderId="3" xfId="12" applyNumberFormat="1" applyFont="1" applyFill="1" applyBorder="1" applyAlignment="1">
      <alignment horizontal="center"/>
    </xf>
    <xf numFmtId="0" fontId="12" fillId="0" borderId="16" xfId="12" applyFont="1" applyBorder="1" applyAlignment="1"/>
    <xf numFmtId="0" fontId="51" fillId="0" borderId="0" xfId="0" applyFont="1"/>
    <xf numFmtId="0" fontId="51" fillId="0" borderId="113" xfId="0" applyFont="1" applyBorder="1" applyAlignment="1">
      <alignment horizontal="center"/>
    </xf>
    <xf numFmtId="4" fontId="51" fillId="0" borderId="113" xfId="0" applyNumberFormat="1" applyFont="1" applyBorder="1" applyAlignment="1">
      <alignment horizontal="center"/>
    </xf>
    <xf numFmtId="0" fontId="99" fillId="0" borderId="124" xfId="0" applyFont="1" applyBorder="1" applyAlignment="1">
      <alignment vertical="center"/>
    </xf>
    <xf numFmtId="0" fontId="99" fillId="0" borderId="117" xfId="0" applyFont="1" applyBorder="1" applyAlignment="1"/>
    <xf numFmtId="0" fontId="99" fillId="0" borderId="119" xfId="0" applyFont="1" applyBorder="1" applyAlignment="1"/>
    <xf numFmtId="4" fontId="99" fillId="0" borderId="117" xfId="0" applyNumberFormat="1" applyFont="1" applyBorder="1" applyAlignment="1"/>
    <xf numFmtId="0" fontId="99" fillId="0" borderId="120" xfId="0" applyFont="1" applyBorder="1" applyAlignment="1"/>
    <xf numFmtId="0" fontId="51" fillId="0" borderId="29" xfId="0" applyFont="1" applyBorder="1" applyAlignment="1">
      <alignment vertical="center"/>
    </xf>
    <xf numFmtId="0" fontId="51" fillId="0" borderId="45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4" fontId="51" fillId="0" borderId="45" xfId="0" applyNumberFormat="1" applyFont="1" applyBorder="1" applyAlignment="1">
      <alignment horizontal="center" vertical="center"/>
    </xf>
    <xf numFmtId="0" fontId="51" fillId="0" borderId="2" xfId="0" applyFont="1" applyBorder="1" applyAlignment="1">
      <alignment horizontal="left" vertical="center"/>
    </xf>
    <xf numFmtId="3" fontId="51" fillId="0" borderId="45" xfId="0" applyNumberFormat="1" applyFont="1" applyBorder="1" applyAlignment="1">
      <alignment horizontal="center" vertical="center"/>
    </xf>
    <xf numFmtId="0" fontId="16" fillId="0" borderId="45" xfId="0" applyFont="1" applyBorder="1" applyAlignment="1">
      <alignment horizontal="center"/>
    </xf>
    <xf numFmtId="0" fontId="51" fillId="0" borderId="26" xfId="0" applyFont="1" applyBorder="1" applyAlignment="1">
      <alignment vertical="center"/>
    </xf>
    <xf numFmtId="0" fontId="51" fillId="0" borderId="36" xfId="0" applyFont="1" applyBorder="1" applyAlignment="1">
      <alignment horizontal="center"/>
    </xf>
    <xf numFmtId="3" fontId="51" fillId="0" borderId="36" xfId="0" applyNumberFormat="1" applyFont="1" applyBorder="1" applyAlignment="1">
      <alignment horizontal="center" vertical="center"/>
    </xf>
    <xf numFmtId="0" fontId="51" fillId="0" borderId="28" xfId="0" applyFont="1" applyBorder="1" applyAlignment="1">
      <alignment horizontal="left" vertical="center"/>
    </xf>
    <xf numFmtId="0" fontId="99" fillId="0" borderId="124" xfId="0" applyFont="1" applyBorder="1" applyAlignment="1"/>
    <xf numFmtId="0" fontId="99" fillId="0" borderId="120" xfId="0" applyFont="1" applyBorder="1" applyAlignment="1">
      <alignment vertical="center"/>
    </xf>
    <xf numFmtId="0" fontId="51" fillId="0" borderId="26" xfId="0" applyFont="1" applyBorder="1"/>
    <xf numFmtId="4" fontId="51" fillId="0" borderId="36" xfId="0" applyNumberFormat="1" applyFont="1" applyBorder="1" applyAlignment="1">
      <alignment horizontal="center" vertical="center"/>
    </xf>
    <xf numFmtId="4" fontId="99" fillId="0" borderId="119" xfId="0" applyNumberFormat="1" applyFont="1" applyBorder="1" applyAlignment="1"/>
    <xf numFmtId="0" fontId="51" fillId="0" borderId="45" xfId="0" applyFont="1" applyBorder="1"/>
    <xf numFmtId="4" fontId="51" fillId="0" borderId="0" xfId="0" applyNumberFormat="1" applyFont="1" applyAlignment="1">
      <alignment horizontal="center"/>
    </xf>
    <xf numFmtId="0" fontId="51" fillId="0" borderId="45" xfId="0" applyFont="1" applyBorder="1" applyAlignment="1">
      <alignment horizontal="left"/>
    </xf>
    <xf numFmtId="0" fontId="51" fillId="0" borderId="0" xfId="0" applyFont="1" applyAlignment="1">
      <alignment horizontal="center"/>
    </xf>
    <xf numFmtId="4" fontId="51" fillId="0" borderId="0" xfId="0" applyNumberFormat="1" applyFont="1" applyAlignment="1">
      <alignment horizontal="center" vertical="center"/>
    </xf>
    <xf numFmtId="192" fontId="51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51" fillId="0" borderId="29" xfId="0" applyFont="1" applyBorder="1"/>
    <xf numFmtId="4" fontId="51" fillId="0" borderId="45" xfId="0" applyNumberFormat="1" applyFont="1" applyBorder="1" applyAlignment="1">
      <alignment horizontal="center"/>
    </xf>
    <xf numFmtId="0" fontId="51" fillId="0" borderId="2" xfId="0" applyFont="1" applyBorder="1" applyAlignment="1">
      <alignment horizontal="left"/>
    </xf>
    <xf numFmtId="0" fontId="51" fillId="0" borderId="28" xfId="0" applyFont="1" applyBorder="1" applyAlignment="1">
      <alignment horizontal="left"/>
    </xf>
    <xf numFmtId="192" fontId="51" fillId="0" borderId="45" xfId="0" applyNumberFormat="1" applyFont="1" applyBorder="1" applyAlignment="1">
      <alignment horizontal="center" vertical="center"/>
    </xf>
    <xf numFmtId="0" fontId="12" fillId="0" borderId="0" xfId="12" applyFont="1" applyFill="1"/>
    <xf numFmtId="0" fontId="12" fillId="0" borderId="0" xfId="12" applyFont="1" applyFill="1" applyAlignment="1">
      <alignment horizontal="center"/>
    </xf>
    <xf numFmtId="0" fontId="12" fillId="0" borderId="0" xfId="12" applyFont="1" applyFill="1" applyBorder="1"/>
    <xf numFmtId="0" fontId="12" fillId="0" borderId="16" xfId="12" applyFont="1" applyFill="1" applyBorder="1"/>
    <xf numFmtId="1" fontId="12" fillId="0" borderId="0" xfId="12" applyNumberFormat="1" applyFont="1"/>
    <xf numFmtId="43" fontId="12" fillId="0" borderId="0" xfId="2" applyFont="1"/>
    <xf numFmtId="43" fontId="12" fillId="0" borderId="3" xfId="2" applyFont="1" applyBorder="1"/>
    <xf numFmtId="190" fontId="12" fillId="0" borderId="0" xfId="12" applyNumberFormat="1" applyFont="1"/>
    <xf numFmtId="189" fontId="12" fillId="0" borderId="3" xfId="12" applyNumberFormat="1" applyFont="1" applyBorder="1"/>
    <xf numFmtId="189" fontId="12" fillId="0" borderId="0" xfId="2" applyNumberFormat="1" applyFont="1"/>
    <xf numFmtId="0" fontId="12" fillId="0" borderId="42" xfId="12" applyFont="1" applyBorder="1"/>
    <xf numFmtId="0" fontId="11" fillId="0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left" vertical="top" wrapText="1"/>
    </xf>
    <xf numFmtId="0" fontId="65" fillId="0" borderId="3" xfId="0" applyFont="1" applyBorder="1" applyAlignment="1">
      <alignment horizontal="center" vertical="top" wrapText="1"/>
    </xf>
    <xf numFmtId="0" fontId="51" fillId="0" borderId="3" xfId="0" applyFont="1" applyBorder="1" applyAlignment="1">
      <alignment horizontal="center" vertical="top" wrapText="1"/>
    </xf>
    <xf numFmtId="0" fontId="51" fillId="0" borderId="3" xfId="0" applyFont="1" applyFill="1" applyBorder="1" applyAlignment="1">
      <alignment horizontal="left" vertical="top" shrinkToFit="1"/>
    </xf>
    <xf numFmtId="0" fontId="11" fillId="0" borderId="0" xfId="0" applyFont="1" applyFill="1" applyAlignment="1">
      <alignment wrapText="1"/>
    </xf>
    <xf numFmtId="0" fontId="16" fillId="0" borderId="3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left" vertical="top" wrapText="1"/>
    </xf>
    <xf numFmtId="0" fontId="65" fillId="0" borderId="24" xfId="0" applyFont="1" applyBorder="1" applyAlignment="1">
      <alignment horizontal="center" vertical="top" wrapText="1"/>
    </xf>
    <xf numFmtId="0" fontId="51" fillId="0" borderId="24" xfId="0" applyFont="1" applyBorder="1" applyAlignment="1">
      <alignment horizontal="center" vertical="top" wrapText="1"/>
    </xf>
    <xf numFmtId="0" fontId="51" fillId="0" borderId="24" xfId="0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wrapText="1"/>
    </xf>
    <xf numFmtId="0" fontId="11" fillId="0" borderId="27" xfId="0" applyFont="1" applyBorder="1" applyAlignment="1">
      <alignment horizontal="center" vertical="top" wrapText="1"/>
    </xf>
    <xf numFmtId="0" fontId="11" fillId="0" borderId="27" xfId="0" applyFont="1" applyBorder="1" applyAlignment="1">
      <alignment horizontal="left" vertical="top" wrapText="1"/>
    </xf>
    <xf numFmtId="0" fontId="65" fillId="0" borderId="27" xfId="0" applyFont="1" applyBorder="1" applyAlignment="1">
      <alignment horizontal="center" vertical="top" wrapText="1"/>
    </xf>
    <xf numFmtId="0" fontId="51" fillId="0" borderId="27" xfId="0" applyFont="1" applyBorder="1" applyAlignment="1">
      <alignment horizontal="center" vertical="top" wrapText="1"/>
    </xf>
    <xf numFmtId="0" fontId="51" fillId="0" borderId="27" xfId="0" applyFont="1" applyFill="1" applyBorder="1" applyAlignment="1">
      <alignment horizontal="left" vertical="top" shrinkToFit="1"/>
    </xf>
    <xf numFmtId="0" fontId="11" fillId="0" borderId="0" xfId="0" applyFont="1" applyAlignment="1">
      <alignment vertical="top"/>
    </xf>
    <xf numFmtId="0" fontId="11" fillId="0" borderId="0" xfId="38" applyFont="1" applyAlignment="1">
      <alignment vertical="top"/>
    </xf>
    <xf numFmtId="0" fontId="11" fillId="0" borderId="25" xfId="0" applyFont="1" applyBorder="1"/>
    <xf numFmtId="0" fontId="11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left" vertical="top"/>
    </xf>
    <xf numFmtId="0" fontId="11" fillId="0" borderId="22" xfId="0" applyFont="1" applyBorder="1" applyAlignment="1">
      <alignment horizontal="center"/>
    </xf>
    <xf numFmtId="0" fontId="13" fillId="2" borderId="35" xfId="0" applyFont="1" applyFill="1" applyBorder="1" applyAlignment="1">
      <alignment horizontal="center"/>
    </xf>
    <xf numFmtId="0" fontId="13" fillId="2" borderId="35" xfId="0" applyFont="1" applyFill="1" applyBorder="1" applyAlignment="1">
      <alignment horizontal="center" vertical="center" wrapText="1"/>
    </xf>
    <xf numFmtId="0" fontId="54" fillId="2" borderId="35" xfId="0" applyFont="1" applyFill="1" applyBorder="1" applyAlignment="1">
      <alignment horizontal="center"/>
    </xf>
    <xf numFmtId="0" fontId="54" fillId="2" borderId="3" xfId="0" applyFont="1" applyFill="1" applyBorder="1" applyAlignment="1">
      <alignment horizontal="center"/>
    </xf>
    <xf numFmtId="0" fontId="13" fillId="2" borderId="36" xfId="0" applyFont="1" applyFill="1" applyBorder="1" applyAlignment="1">
      <alignment horizontal="center"/>
    </xf>
    <xf numFmtId="0" fontId="13" fillId="2" borderId="36" xfId="0" applyFont="1" applyFill="1" applyBorder="1" applyAlignment="1">
      <alignment horizontal="center" vertical="center" wrapText="1"/>
    </xf>
    <xf numFmtId="0" fontId="54" fillId="2" borderId="36" xfId="0" applyFont="1" applyFill="1" applyBorder="1" applyAlignment="1">
      <alignment horizontal="center"/>
    </xf>
    <xf numFmtId="4" fontId="11" fillId="0" borderId="3" xfId="0" applyNumberFormat="1" applyFont="1" applyBorder="1" applyAlignment="1">
      <alignment horizontal="center" vertical="top" shrinkToFit="1"/>
    </xf>
    <xf numFmtId="4" fontId="51" fillId="0" borderId="3" xfId="0" applyNumberFormat="1" applyFont="1" applyBorder="1" applyAlignment="1">
      <alignment horizontal="center" vertical="top" shrinkToFit="1"/>
    </xf>
    <xf numFmtId="0" fontId="13" fillId="0" borderId="0" xfId="38" applyFont="1"/>
    <xf numFmtId="0" fontId="11" fillId="0" borderId="0" xfId="38" applyFont="1" applyAlignment="1"/>
    <xf numFmtId="0" fontId="11" fillId="2" borderId="3" xfId="38" applyFont="1" applyFill="1" applyBorder="1" applyAlignment="1">
      <alignment horizontal="center" vertical="center" wrapText="1"/>
    </xf>
    <xf numFmtId="0" fontId="11" fillId="2" borderId="113" xfId="38" applyFont="1" applyFill="1" applyBorder="1" applyAlignment="1">
      <alignment horizontal="center" vertical="center" wrapText="1"/>
    </xf>
    <xf numFmtId="0" fontId="11" fillId="2" borderId="113" xfId="38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/>
    </xf>
    <xf numFmtId="0" fontId="12" fillId="0" borderId="124" xfId="0" applyFont="1" applyBorder="1"/>
    <xf numFmtId="0" fontId="12" fillId="0" borderId="119" xfId="0" applyFont="1" applyBorder="1"/>
    <xf numFmtId="0" fontId="12" fillId="0" borderId="120" xfId="0" applyFont="1" applyBorder="1"/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left"/>
    </xf>
    <xf numFmtId="0" fontId="12" fillId="0" borderId="28" xfId="0" applyFont="1" applyBorder="1" applyAlignment="1">
      <alignment horizontal="center"/>
    </xf>
    <xf numFmtId="0" fontId="13" fillId="0" borderId="45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1" fillId="0" borderId="35" xfId="0" applyFont="1" applyBorder="1"/>
    <xf numFmtId="0" fontId="13" fillId="0" borderId="35" xfId="0" applyFont="1" applyBorder="1" applyAlignment="1">
      <alignment horizontal="center"/>
    </xf>
    <xf numFmtId="0" fontId="11" fillId="0" borderId="3" xfId="0" applyFont="1" applyBorder="1"/>
    <xf numFmtId="0" fontId="13" fillId="0" borderId="3" xfId="0" applyFont="1" applyBorder="1" applyAlignment="1">
      <alignment horizontal="center"/>
    </xf>
    <xf numFmtId="0" fontId="13" fillId="0" borderId="35" xfId="0" applyFont="1" applyBorder="1"/>
    <xf numFmtId="0" fontId="16" fillId="4" borderId="97" xfId="0" applyFont="1" applyFill="1" applyBorder="1" applyAlignment="1">
      <alignment horizontal="center" vertical="center" wrapText="1"/>
    </xf>
    <xf numFmtId="0" fontId="16" fillId="4" borderId="98" xfId="0" applyFont="1" applyFill="1" applyBorder="1" applyAlignment="1">
      <alignment horizontal="center" vertical="center" wrapText="1"/>
    </xf>
    <xf numFmtId="0" fontId="16" fillId="4" borderId="99" xfId="0" applyFont="1" applyFill="1" applyBorder="1" applyAlignment="1">
      <alignment horizontal="center" vertical="center" wrapText="1"/>
    </xf>
    <xf numFmtId="0" fontId="16" fillId="4" borderId="78" xfId="0" applyFont="1" applyFill="1" applyBorder="1" applyAlignment="1">
      <alignment horizontal="center" vertical="center" wrapText="1"/>
    </xf>
    <xf numFmtId="0" fontId="16" fillId="4" borderId="10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right"/>
    </xf>
    <xf numFmtId="0" fontId="79" fillId="0" borderId="0" xfId="0" applyFont="1" applyBorder="1" applyAlignment="1">
      <alignment vertical="center"/>
    </xf>
    <xf numFmtId="0" fontId="15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35" xfId="0" applyFont="1" applyFill="1" applyBorder="1" applyAlignment="1">
      <alignment horizontal="center" vertical="center" wrapText="1"/>
    </xf>
    <xf numFmtId="4" fontId="12" fillId="0" borderId="3" xfId="12" applyNumberFormat="1" applyFont="1" applyBorder="1" applyAlignment="1">
      <alignment horizontal="right"/>
    </xf>
    <xf numFmtId="4" fontId="12" fillId="0" borderId="3" xfId="0" applyNumberFormat="1" applyFont="1" applyBorder="1" applyAlignment="1">
      <alignment horizontal="right"/>
    </xf>
    <xf numFmtId="4" fontId="12" fillId="0" borderId="3" xfId="0" applyNumberFormat="1" applyFont="1" applyBorder="1" applyAlignment="1">
      <alignment horizontal="right" vertical="center"/>
    </xf>
    <xf numFmtId="4" fontId="12" fillId="0" borderId="3" xfId="1" applyNumberFormat="1" applyFont="1" applyBorder="1" applyAlignment="1">
      <alignment horizontal="right" vertical="center"/>
    </xf>
    <xf numFmtId="0" fontId="60" fillId="0" borderId="3" xfId="0" applyFont="1" applyFill="1" applyBorder="1" applyAlignment="1">
      <alignment horizontal="left" vertical="top" shrinkToFit="1"/>
    </xf>
    <xf numFmtId="10" fontId="16" fillId="4" borderId="84" xfId="6" applyNumberFormat="1" applyFont="1" applyFill="1" applyBorder="1" applyAlignment="1">
      <alignment vertical="center" wrapText="1"/>
    </xf>
    <xf numFmtId="0" fontId="91" fillId="0" borderId="0" xfId="0" applyFont="1"/>
    <xf numFmtId="0" fontId="15" fillId="0" borderId="113" xfId="0" applyFont="1" applyFill="1" applyBorder="1" applyAlignment="1">
      <alignment horizontal="center"/>
    </xf>
    <xf numFmtId="0" fontId="60" fillId="0" borderId="0" xfId="0" applyFont="1"/>
    <xf numFmtId="0" fontId="60" fillId="0" borderId="0" xfId="0" applyFont="1" applyAlignment="1">
      <alignment horizontal="left"/>
    </xf>
    <xf numFmtId="0" fontId="15" fillId="6" borderId="113" xfId="0" applyFont="1" applyFill="1" applyBorder="1" applyAlignment="1">
      <alignment horizontal="center"/>
    </xf>
    <xf numFmtId="0" fontId="60" fillId="11" borderId="123" xfId="0" applyFont="1" applyFill="1" applyBorder="1" applyAlignment="1">
      <alignment horizontal="center"/>
    </xf>
    <xf numFmtId="0" fontId="60" fillId="11" borderId="27" xfId="0" applyFont="1" applyFill="1" applyBorder="1" applyAlignment="1">
      <alignment horizontal="center"/>
    </xf>
    <xf numFmtId="0" fontId="60" fillId="11" borderId="113" xfId="0" applyFont="1" applyFill="1" applyBorder="1" applyAlignment="1">
      <alignment horizontal="center"/>
    </xf>
    <xf numFmtId="0" fontId="60" fillId="0" borderId="113" xfId="0" applyFont="1" applyBorder="1" applyAlignment="1">
      <alignment horizontal="center"/>
    </xf>
    <xf numFmtId="0" fontId="102" fillId="12" borderId="113" xfId="0" applyFont="1" applyFill="1" applyBorder="1"/>
    <xf numFmtId="0" fontId="103" fillId="0" borderId="0" xfId="0" applyFont="1" applyAlignment="1">
      <alignment horizontal="left"/>
    </xf>
    <xf numFmtId="0" fontId="60" fillId="12" borderId="113" xfId="0" applyFont="1" applyFill="1" applyBorder="1" applyAlignment="1">
      <alignment horizontal="center"/>
    </xf>
    <xf numFmtId="0" fontId="64" fillId="0" borderId="0" xfId="0" applyFont="1" applyBorder="1"/>
    <xf numFmtId="0" fontId="64" fillId="0" borderId="0" xfId="0" applyFont="1" applyAlignment="1">
      <alignment horizontal="left"/>
    </xf>
    <xf numFmtId="0" fontId="60" fillId="6" borderId="0" xfId="0" applyFont="1" applyFill="1" applyBorder="1" applyAlignment="1">
      <alignment horizontal="center"/>
    </xf>
    <xf numFmtId="0" fontId="102" fillId="12" borderId="117" xfId="0" applyFont="1" applyFill="1" applyBorder="1"/>
    <xf numFmtId="0" fontId="60" fillId="12" borderId="121" xfId="0" applyFont="1" applyFill="1" applyBorder="1" applyAlignment="1">
      <alignment horizontal="center"/>
    </xf>
    <xf numFmtId="0" fontId="64" fillId="0" borderId="124" xfId="0" applyFont="1" applyBorder="1"/>
    <xf numFmtId="0" fontId="104" fillId="0" borderId="0" xfId="0" applyFont="1" applyAlignment="1">
      <alignment horizontal="left"/>
    </xf>
    <xf numFmtId="0" fontId="60" fillId="0" borderId="0" xfId="0" applyFont="1" applyAlignment="1">
      <alignment horizontal="center"/>
    </xf>
    <xf numFmtId="0" fontId="13" fillId="0" borderId="13" xfId="0" applyFont="1" applyBorder="1" applyAlignment="1">
      <alignment horizontal="left"/>
    </xf>
    <xf numFmtId="0" fontId="83" fillId="0" borderId="13" xfId="0" applyFont="1" applyBorder="1" applyAlignment="1">
      <alignment horizontal="left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82" fillId="0" borderId="7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12" fillId="0" borderId="0" xfId="0" applyFont="1" applyFill="1" applyBorder="1" applyAlignment="1">
      <alignment horizontal="left"/>
    </xf>
    <xf numFmtId="0" fontId="12" fillId="0" borderId="17" xfId="0" applyFont="1" applyFill="1" applyBorder="1" applyAlignment="1">
      <alignment horizontal="left"/>
    </xf>
    <xf numFmtId="0" fontId="78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7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54" fillId="0" borderId="29" xfId="22" applyFont="1" applyFill="1" applyBorder="1" applyAlignment="1">
      <alignment vertical="top" wrapText="1"/>
    </xf>
    <xf numFmtId="0" fontId="54" fillId="0" borderId="0" xfId="22" applyFont="1" applyFill="1" applyBorder="1" applyAlignment="1">
      <alignment vertical="top" wrapText="1"/>
    </xf>
    <xf numFmtId="0" fontId="54" fillId="0" borderId="29" xfId="22" applyFont="1" applyFill="1" applyBorder="1" applyAlignment="1">
      <alignment horizontal="center" vertical="top" wrapText="1"/>
    </xf>
    <xf numFmtId="0" fontId="54" fillId="0" borderId="0" xfId="22" applyFont="1" applyFill="1" applyBorder="1" applyAlignment="1">
      <alignment horizontal="center" vertical="top" wrapText="1"/>
    </xf>
    <xf numFmtId="0" fontId="16" fillId="0" borderId="0" xfId="22" applyFont="1" applyFill="1" applyBorder="1" applyAlignment="1">
      <alignment horizontal="left" vertical="top" wrapText="1"/>
    </xf>
    <xf numFmtId="0" fontId="16" fillId="0" borderId="2" xfId="22" applyFont="1" applyFill="1" applyBorder="1" applyAlignment="1">
      <alignment horizontal="left" vertical="top" wrapText="1"/>
    </xf>
    <xf numFmtId="0" fontId="16" fillId="0" borderId="27" xfId="22" applyFont="1" applyFill="1" applyBorder="1" applyAlignment="1">
      <alignment horizontal="left" vertical="top" wrapText="1"/>
    </xf>
    <xf numFmtId="0" fontId="16" fillId="0" borderId="28" xfId="22" applyFont="1" applyFill="1" applyBorder="1" applyAlignment="1">
      <alignment horizontal="left" vertical="top" wrapText="1"/>
    </xf>
    <xf numFmtId="0" fontId="54" fillId="0" borderId="29" xfId="22" applyFont="1" applyFill="1" applyBorder="1" applyAlignment="1">
      <alignment horizontal="left" vertical="top"/>
    </xf>
    <xf numFmtId="0" fontId="54" fillId="0" borderId="0" xfId="22" applyFont="1" applyFill="1" applyBorder="1" applyAlignment="1">
      <alignment horizontal="left" vertical="top"/>
    </xf>
    <xf numFmtId="0" fontId="16" fillId="0" borderId="0" xfId="22" applyFont="1" applyFill="1" applyBorder="1" applyAlignment="1">
      <alignment horizontal="left" wrapText="1"/>
    </xf>
    <xf numFmtId="0" fontId="16" fillId="0" borderId="2" xfId="22" applyFont="1" applyFill="1" applyBorder="1" applyAlignment="1">
      <alignment horizontal="left" wrapText="1"/>
    </xf>
    <xf numFmtId="0" fontId="16" fillId="0" borderId="0" xfId="22" applyFont="1" applyFill="1" applyBorder="1" applyAlignment="1">
      <alignment horizontal="left"/>
    </xf>
    <xf numFmtId="0" fontId="16" fillId="0" borderId="2" xfId="22" applyFont="1" applyFill="1" applyBorder="1" applyAlignment="1">
      <alignment horizontal="left"/>
    </xf>
    <xf numFmtId="49" fontId="11" fillId="0" borderId="113" xfId="0" applyNumberFormat="1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horizontal="center"/>
    </xf>
    <xf numFmtId="0" fontId="54" fillId="0" borderId="124" xfId="22" applyFont="1" applyFill="1" applyBorder="1" applyAlignment="1">
      <alignment horizontal="left"/>
    </xf>
    <xf numFmtId="0" fontId="54" fillId="0" borderId="119" xfId="22" applyFont="1" applyFill="1" applyBorder="1" applyAlignment="1">
      <alignment horizontal="left"/>
    </xf>
    <xf numFmtId="0" fontId="54" fillId="0" borderId="29" xfId="22" applyFont="1" applyFill="1" applyBorder="1" applyAlignment="1">
      <alignment horizontal="justify" vertical="top"/>
    </xf>
    <xf numFmtId="0" fontId="54" fillId="0" borderId="0" xfId="22" applyFont="1" applyFill="1" applyBorder="1" applyAlignment="1">
      <alignment horizontal="justify" vertical="top"/>
    </xf>
    <xf numFmtId="0" fontId="11" fillId="0" borderId="121" xfId="0" applyFont="1" applyFill="1" applyBorder="1" applyAlignment="1">
      <alignment horizontal="center"/>
    </xf>
    <xf numFmtId="0" fontId="11" fillId="0" borderId="122" xfId="0" applyFont="1" applyFill="1" applyBorder="1" applyAlignment="1">
      <alignment horizontal="center"/>
    </xf>
    <xf numFmtId="0" fontId="11" fillId="0" borderId="123" xfId="0" applyFont="1" applyFill="1" applyBorder="1" applyAlignment="1">
      <alignment horizontal="center"/>
    </xf>
    <xf numFmtId="0" fontId="13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3" fillId="0" borderId="59" xfId="0" applyFont="1" applyFill="1" applyBorder="1" applyAlignment="1">
      <alignment horizontal="center"/>
    </xf>
    <xf numFmtId="0" fontId="13" fillId="0" borderId="0" xfId="0" applyFont="1" applyFill="1" applyAlignment="1">
      <alignment horizontal="left" vertical="center"/>
    </xf>
    <xf numFmtId="0" fontId="11" fillId="0" borderId="21" xfId="0" applyFont="1" applyFill="1" applyBorder="1" applyAlignment="1">
      <alignment horizontal="center" readingOrder="1"/>
    </xf>
    <xf numFmtId="0" fontId="54" fillId="0" borderId="0" xfId="22" applyFont="1" applyFill="1" applyAlignment="1">
      <alignment horizontal="left" wrapText="1"/>
    </xf>
    <xf numFmtId="0" fontId="11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47" fillId="0" borderId="0" xfId="0" applyFont="1" applyFill="1" applyBorder="1" applyAlignment="1">
      <alignment horizontal="center"/>
    </xf>
    <xf numFmtId="0" fontId="80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90" fillId="0" borderId="0" xfId="0" applyFont="1" applyFill="1" applyBorder="1" applyAlignment="1">
      <alignment horizontal="center"/>
    </xf>
    <xf numFmtId="0" fontId="92" fillId="0" borderId="0" xfId="36" applyFont="1" applyAlignment="1">
      <alignment horizontal="left" vertical="top" wrapText="1"/>
    </xf>
    <xf numFmtId="0" fontId="54" fillId="0" borderId="0" xfId="0" applyFont="1" applyFill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6" fillId="0" borderId="0" xfId="22" applyFont="1" applyFill="1" applyAlignment="1">
      <alignment horizontal="left"/>
    </xf>
    <xf numFmtId="0" fontId="16" fillId="0" borderId="0" xfId="22" applyFont="1" applyFill="1" applyAlignment="1"/>
    <xf numFmtId="0" fontId="11" fillId="0" borderId="0" xfId="0" applyFont="1" applyFill="1" applyBorder="1" applyAlignment="1">
      <alignment horizontal="left" wrapText="1"/>
    </xf>
    <xf numFmtId="0" fontId="16" fillId="0" borderId="0" xfId="0" applyFont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6" fillId="0" borderId="0" xfId="0" applyFont="1" applyAlignment="1">
      <alignment horizontal="left"/>
    </xf>
    <xf numFmtId="0" fontId="54" fillId="0" borderId="23" xfId="0" applyFont="1" applyBorder="1" applyAlignment="1">
      <alignment horizontal="center" vertical="center"/>
    </xf>
    <xf numFmtId="0" fontId="54" fillId="0" borderId="24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/>
    </xf>
    <xf numFmtId="0" fontId="54" fillId="0" borderId="29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54" fillId="0" borderId="26" xfId="0" applyFont="1" applyBorder="1" applyAlignment="1">
      <alignment horizontal="center" vertical="center"/>
    </xf>
    <xf numFmtId="0" fontId="54" fillId="0" borderId="27" xfId="0" applyFont="1" applyBorder="1" applyAlignment="1">
      <alignment horizontal="center" vertical="center"/>
    </xf>
    <xf numFmtId="0" fontId="54" fillId="0" borderId="28" xfId="0" applyFont="1" applyBorder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15" fillId="0" borderId="0" xfId="24" applyFont="1" applyFill="1" applyAlignment="1">
      <alignment horizontal="left"/>
    </xf>
    <xf numFmtId="0" fontId="12" fillId="0" borderId="19" xfId="0" applyFont="1" applyFill="1" applyBorder="1" applyAlignment="1">
      <alignment horizontal="center"/>
    </xf>
    <xf numFmtId="0" fontId="15" fillId="0" borderId="60" xfId="23" applyFont="1" applyFill="1" applyBorder="1" applyAlignment="1">
      <alignment vertical="top" wrapText="1"/>
    </xf>
    <xf numFmtId="0" fontId="15" fillId="0" borderId="61" xfId="23" applyFont="1" applyFill="1" applyBorder="1" applyAlignment="1">
      <alignment vertical="top" wrapText="1"/>
    </xf>
    <xf numFmtId="0" fontId="15" fillId="0" borderId="10" xfId="23" applyNumberFormat="1" applyFont="1" applyFill="1" applyBorder="1" applyAlignment="1">
      <alignment horizontal="left" vertical="center" wrapText="1"/>
    </xf>
    <xf numFmtId="0" fontId="15" fillId="0" borderId="0" xfId="23" applyNumberFormat="1" applyFont="1" applyFill="1" applyBorder="1" applyAlignment="1">
      <alignment horizontal="left" vertical="top" wrapText="1"/>
    </xf>
    <xf numFmtId="0" fontId="15" fillId="0" borderId="60" xfId="23" applyFont="1" applyFill="1" applyBorder="1" applyAlignment="1">
      <alignment horizontal="center" vertical="center" wrapText="1"/>
    </xf>
    <xf numFmtId="0" fontId="15" fillId="0" borderId="61" xfId="23" applyFont="1" applyFill="1" applyBorder="1" applyAlignment="1">
      <alignment horizontal="center" vertical="center" wrapText="1"/>
    </xf>
    <xf numFmtId="0" fontId="16" fillId="0" borderId="0" xfId="25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horizontal="center"/>
    </xf>
    <xf numFmtId="0" fontId="96" fillId="0" borderId="15" xfId="0" applyFont="1" applyFill="1" applyBorder="1" applyAlignment="1">
      <alignment horizontal="center"/>
    </xf>
    <xf numFmtId="0" fontId="96" fillId="0" borderId="17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97" fillId="0" borderId="15" xfId="0" applyFont="1" applyFill="1" applyBorder="1" applyAlignment="1">
      <alignment horizontal="center"/>
    </xf>
    <xf numFmtId="0" fontId="97" fillId="0" borderId="0" xfId="0" applyFont="1" applyFill="1" applyBorder="1" applyAlignment="1">
      <alignment horizontal="center"/>
    </xf>
    <xf numFmtId="0" fontId="97" fillId="0" borderId="17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54" fillId="0" borderId="15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54" fillId="0" borderId="17" xfId="0" applyFont="1" applyFill="1" applyBorder="1" applyAlignment="1">
      <alignment horizontal="center"/>
    </xf>
    <xf numFmtId="0" fontId="54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193" fontId="16" fillId="0" borderId="121" xfId="0" applyNumberFormat="1" applyFont="1" applyFill="1" applyBorder="1" applyAlignment="1">
      <alignment horizontal="center"/>
    </xf>
    <xf numFmtId="193" fontId="16" fillId="0" borderId="123" xfId="0" applyNumberFormat="1" applyFont="1" applyFill="1" applyBorder="1" applyAlignment="1">
      <alignment horizontal="center"/>
    </xf>
    <xf numFmtId="43" fontId="16" fillId="0" borderId="121" xfId="0" applyNumberFormat="1" applyFont="1" applyFill="1" applyBorder="1" applyAlignment="1">
      <alignment horizontal="center"/>
    </xf>
    <xf numFmtId="43" fontId="16" fillId="0" borderId="122" xfId="0" applyNumberFormat="1" applyFont="1" applyFill="1" applyBorder="1" applyAlignment="1">
      <alignment horizontal="center"/>
    </xf>
    <xf numFmtId="43" fontId="16" fillId="0" borderId="123" xfId="0" applyNumberFormat="1" applyFont="1" applyFill="1" applyBorder="1" applyAlignment="1">
      <alignment horizontal="center"/>
    </xf>
    <xf numFmtId="194" fontId="16" fillId="0" borderId="121" xfId="1" applyNumberFormat="1" applyFont="1" applyFill="1" applyBorder="1" applyAlignment="1">
      <alignment horizontal="center"/>
    </xf>
    <xf numFmtId="194" fontId="16" fillId="0" borderId="123" xfId="1" applyNumberFormat="1" applyFont="1" applyFill="1" applyBorder="1" applyAlignment="1">
      <alignment horizontal="center"/>
    </xf>
    <xf numFmtId="194" fontId="16" fillId="0" borderId="121" xfId="0" applyNumberFormat="1" applyFont="1" applyFill="1" applyBorder="1" applyAlignment="1">
      <alignment horizontal="center"/>
    </xf>
    <xf numFmtId="194" fontId="16" fillId="0" borderId="122" xfId="0" applyNumberFormat="1" applyFont="1" applyFill="1" applyBorder="1" applyAlignment="1">
      <alignment horizontal="center"/>
    </xf>
    <xf numFmtId="194" fontId="16" fillId="0" borderId="123" xfId="0" applyNumberFormat="1" applyFont="1" applyFill="1" applyBorder="1" applyAlignment="1">
      <alignment horizontal="center"/>
    </xf>
    <xf numFmtId="193" fontId="16" fillId="0" borderId="121" xfId="1" applyNumberFormat="1" applyFont="1" applyFill="1" applyBorder="1" applyAlignment="1">
      <alignment horizontal="center"/>
    </xf>
    <xf numFmtId="193" fontId="16" fillId="0" borderId="123" xfId="1" applyNumberFormat="1" applyFont="1" applyFill="1" applyBorder="1" applyAlignment="1">
      <alignment horizontal="center"/>
    </xf>
    <xf numFmtId="193" fontId="16" fillId="0" borderId="122" xfId="0" applyNumberFormat="1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/>
    </xf>
    <xf numFmtId="0" fontId="54" fillId="0" borderId="35" xfId="0" applyFont="1" applyFill="1" applyBorder="1" applyAlignment="1">
      <alignment horizontal="center"/>
    </xf>
    <xf numFmtId="0" fontId="54" fillId="0" borderId="45" xfId="0" applyFont="1" applyFill="1" applyBorder="1" applyAlignment="1">
      <alignment horizontal="center" vertical="center"/>
    </xf>
    <xf numFmtId="0" fontId="54" fillId="0" borderId="36" xfId="0" applyFont="1" applyFill="1" applyBorder="1" applyAlignment="1">
      <alignment horizontal="center" vertical="center"/>
    </xf>
    <xf numFmtId="0" fontId="54" fillId="0" borderId="36" xfId="0" applyFont="1" applyFill="1" applyBorder="1" applyAlignment="1">
      <alignment horizontal="center"/>
    </xf>
    <xf numFmtId="4" fontId="15" fillId="0" borderId="39" xfId="1" applyNumberFormat="1" applyFont="1" applyFill="1" applyBorder="1" applyAlignment="1">
      <alignment horizontal="center"/>
    </xf>
    <xf numFmtId="4" fontId="15" fillId="0" borderId="38" xfId="1" applyNumberFormat="1" applyFont="1" applyFill="1" applyBorder="1" applyAlignment="1">
      <alignment horizontal="center"/>
    </xf>
    <xf numFmtId="4" fontId="15" fillId="0" borderId="39" xfId="0" applyNumberFormat="1" applyFont="1" applyFill="1" applyBorder="1" applyAlignment="1">
      <alignment horizontal="center"/>
    </xf>
    <xf numFmtId="4" fontId="15" fillId="0" borderId="40" xfId="0" applyNumberFormat="1" applyFont="1" applyFill="1" applyBorder="1" applyAlignment="1">
      <alignment horizontal="center"/>
    </xf>
    <xf numFmtId="4" fontId="15" fillId="0" borderId="38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top"/>
    </xf>
    <xf numFmtId="4" fontId="15" fillId="0" borderId="3" xfId="1" applyNumberFormat="1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0" fontId="14" fillId="0" borderId="45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horizontal="center"/>
    </xf>
    <xf numFmtId="4" fontId="11" fillId="10" borderId="26" xfId="0" applyNumberFormat="1" applyFont="1" applyFill="1" applyBorder="1" applyAlignment="1">
      <alignment horizontal="center" shrinkToFit="1"/>
    </xf>
    <xf numFmtId="4" fontId="11" fillId="10" borderId="28" xfId="0" applyNumberFormat="1" applyFont="1" applyFill="1" applyBorder="1" applyAlignment="1">
      <alignment horizontal="center" shrinkToFit="1"/>
    </xf>
    <xf numFmtId="4" fontId="11" fillId="9" borderId="26" xfId="0" applyNumberFormat="1" applyFont="1" applyFill="1" applyBorder="1" applyAlignment="1">
      <alignment horizontal="center" shrinkToFit="1"/>
    </xf>
    <xf numFmtId="4" fontId="11" fillId="9" borderId="28" xfId="0" applyNumberFormat="1" applyFont="1" applyFill="1" applyBorder="1" applyAlignment="1">
      <alignment horizontal="center" shrinkToFit="1"/>
    </xf>
    <xf numFmtId="0" fontId="11" fillId="2" borderId="113" xfId="0" applyFont="1" applyFill="1" applyBorder="1" applyAlignment="1">
      <alignment horizontal="center" vertical="center" wrapText="1"/>
    </xf>
    <xf numFmtId="4" fontId="11" fillId="5" borderId="117" xfId="0" applyNumberFormat="1" applyFont="1" applyFill="1" applyBorder="1" applyAlignment="1">
      <alignment horizontal="center" vertical="center" wrapText="1" shrinkToFit="1"/>
    </xf>
    <xf numFmtId="4" fontId="11" fillId="5" borderId="36" xfId="0" applyNumberFormat="1" applyFont="1" applyFill="1" applyBorder="1" applyAlignment="1">
      <alignment horizontal="center" vertical="center" wrapText="1" shrinkToFit="1"/>
    </xf>
    <xf numFmtId="0" fontId="11" fillId="2" borderId="113" xfId="0" applyFont="1" applyFill="1" applyBorder="1" applyAlignment="1">
      <alignment horizontal="center" vertical="center"/>
    </xf>
    <xf numFmtId="0" fontId="11" fillId="5" borderId="113" xfId="0" applyFont="1" applyFill="1" applyBorder="1" applyAlignment="1">
      <alignment horizontal="center" vertical="center"/>
    </xf>
    <xf numFmtId="0" fontId="11" fillId="2" borderId="113" xfId="0" applyFont="1" applyFill="1" applyBorder="1" applyAlignment="1">
      <alignment horizontal="center"/>
    </xf>
    <xf numFmtId="0" fontId="11" fillId="5" borderId="117" xfId="0" applyFont="1" applyFill="1" applyBorder="1" applyAlignment="1">
      <alignment horizontal="center" vertical="center" wrapText="1"/>
    </xf>
    <xf numFmtId="0" fontId="11" fillId="5" borderId="45" xfId="0" applyFont="1" applyFill="1" applyBorder="1" applyAlignment="1">
      <alignment horizontal="center" vertical="center" wrapText="1"/>
    </xf>
    <xf numFmtId="0" fontId="11" fillId="5" borderId="36" xfId="0" applyFont="1" applyFill="1" applyBorder="1" applyAlignment="1">
      <alignment horizontal="center" vertical="center" wrapText="1"/>
    </xf>
    <xf numFmtId="0" fontId="11" fillId="2" borderId="124" xfId="0" applyFont="1" applyFill="1" applyBorder="1" applyAlignment="1">
      <alignment horizontal="center" wrapText="1" shrinkToFit="1"/>
    </xf>
    <xf numFmtId="0" fontId="11" fillId="2" borderId="120" xfId="0" applyFont="1" applyFill="1" applyBorder="1" applyAlignment="1">
      <alignment horizontal="center" shrinkToFit="1"/>
    </xf>
    <xf numFmtId="0" fontId="11" fillId="2" borderId="29" xfId="0" applyFont="1" applyFill="1" applyBorder="1" applyAlignment="1">
      <alignment horizontal="center" shrinkToFit="1"/>
    </xf>
    <xf numFmtId="0" fontId="11" fillId="2" borderId="2" xfId="0" applyFont="1" applyFill="1" applyBorder="1" applyAlignment="1">
      <alignment horizontal="center" shrinkToFit="1"/>
    </xf>
    <xf numFmtId="0" fontId="11" fillId="2" borderId="26" xfId="0" applyFont="1" applyFill="1" applyBorder="1" applyAlignment="1">
      <alignment horizontal="center" shrinkToFit="1"/>
    </xf>
    <xf numFmtId="0" fontId="11" fillId="2" borderId="28" xfId="0" applyFont="1" applyFill="1" applyBorder="1" applyAlignment="1">
      <alignment horizontal="center" shrinkToFit="1"/>
    </xf>
    <xf numFmtId="0" fontId="11" fillId="5" borderId="117" xfId="0" applyFont="1" applyFill="1" applyBorder="1" applyAlignment="1">
      <alignment horizontal="center" vertical="center" wrapText="1" shrinkToFit="1"/>
    </xf>
    <xf numFmtId="0" fontId="11" fillId="5" borderId="45" xfId="0" applyFont="1" applyFill="1" applyBorder="1" applyAlignment="1">
      <alignment horizontal="center" vertical="center" shrinkToFit="1"/>
    </xf>
    <xf numFmtId="0" fontId="11" fillId="5" borderId="36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/>
    </xf>
    <xf numFmtId="0" fontId="11" fillId="2" borderId="35" xfId="0" applyFont="1" applyFill="1" applyBorder="1" applyAlignment="1">
      <alignment horizontal="center" vertical="center" wrapText="1"/>
    </xf>
    <xf numFmtId="0" fontId="11" fillId="2" borderId="45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shrinkToFit="1"/>
    </xf>
    <xf numFmtId="0" fontId="11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shrinkToFit="1"/>
    </xf>
    <xf numFmtId="0" fontId="11" fillId="2" borderId="35" xfId="0" applyFont="1" applyFill="1" applyBorder="1" applyAlignment="1">
      <alignment horizontal="center" vertical="center" wrapText="1" shrinkToFit="1"/>
    </xf>
    <xf numFmtId="0" fontId="11" fillId="2" borderId="36" xfId="0" applyFont="1" applyFill="1" applyBorder="1" applyAlignment="1">
      <alignment horizontal="center" vertical="center" wrapText="1" shrinkToFit="1"/>
    </xf>
    <xf numFmtId="0" fontId="11" fillId="5" borderId="3" xfId="0" applyFont="1" applyFill="1" applyBorder="1" applyAlignment="1">
      <alignment horizontal="center" vertical="center"/>
    </xf>
    <xf numFmtId="0" fontId="11" fillId="5" borderId="35" xfId="0" applyFont="1" applyFill="1" applyBorder="1" applyAlignment="1">
      <alignment horizontal="center" vertical="center" wrapText="1"/>
    </xf>
    <xf numFmtId="0" fontId="11" fillId="2" borderId="45" xfId="0" applyFont="1" applyFill="1" applyBorder="1" applyAlignment="1">
      <alignment horizontal="center" vertical="center" shrinkToFit="1"/>
    </xf>
    <xf numFmtId="0" fontId="11" fillId="2" borderId="36" xfId="0" applyFont="1" applyFill="1" applyBorder="1" applyAlignment="1">
      <alignment horizontal="center" vertical="center" shrinkToFit="1"/>
    </xf>
    <xf numFmtId="0" fontId="11" fillId="5" borderId="35" xfId="0" applyFont="1" applyFill="1" applyBorder="1" applyAlignment="1">
      <alignment horizontal="center" vertical="center" wrapText="1" shrinkToFit="1"/>
    </xf>
    <xf numFmtId="0" fontId="11" fillId="5" borderId="45" xfId="0" applyFont="1" applyFill="1" applyBorder="1" applyAlignment="1">
      <alignment horizontal="center" vertical="center" wrapText="1" shrinkToFit="1"/>
    </xf>
    <xf numFmtId="0" fontId="11" fillId="5" borderId="36" xfId="0" applyFont="1" applyFill="1" applyBorder="1" applyAlignment="1">
      <alignment horizontal="center" vertical="center" wrapText="1" shrinkToFit="1"/>
    </xf>
    <xf numFmtId="0" fontId="16" fillId="0" borderId="3" xfId="0" applyFont="1" applyBorder="1" applyAlignment="1">
      <alignment horizontal="center"/>
    </xf>
    <xf numFmtId="0" fontId="16" fillId="0" borderId="40" xfId="11" applyFont="1" applyBorder="1" applyAlignment="1">
      <alignment horizontal="left" vertical="center" wrapText="1"/>
    </xf>
    <xf numFmtId="0" fontId="16" fillId="0" borderId="38" xfId="11" applyFont="1" applyBorder="1" applyAlignment="1">
      <alignment horizontal="left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5" fillId="2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12" fillId="0" borderId="39" xfId="0" applyFont="1" applyBorder="1" applyAlignment="1">
      <alignment horizontal="left"/>
    </xf>
    <xf numFmtId="0" fontId="12" fillId="0" borderId="40" xfId="0" applyFont="1" applyBorder="1" applyAlignment="1">
      <alignment horizontal="left"/>
    </xf>
    <xf numFmtId="0" fontId="12" fillId="0" borderId="38" xfId="0" applyFont="1" applyBorder="1" applyAlignment="1">
      <alignment horizontal="left"/>
    </xf>
    <xf numFmtId="0" fontId="12" fillId="0" borderId="39" xfId="0" applyFont="1" applyBorder="1" applyAlignment="1">
      <alignment horizontal="left" wrapText="1"/>
    </xf>
    <xf numFmtId="0" fontId="12" fillId="0" borderId="40" xfId="0" applyFont="1" applyBorder="1" applyAlignment="1">
      <alignment horizontal="left" wrapText="1"/>
    </xf>
    <xf numFmtId="0" fontId="12" fillId="0" borderId="38" xfId="0" applyFont="1" applyBorder="1" applyAlignment="1">
      <alignment horizontal="left" wrapText="1"/>
    </xf>
    <xf numFmtId="0" fontId="16" fillId="0" borderId="0" xfId="0" applyFont="1" applyAlignment="1">
      <alignment horizontal="center"/>
    </xf>
    <xf numFmtId="0" fontId="11" fillId="7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/>
    </xf>
    <xf numFmtId="0" fontId="12" fillId="0" borderId="41" xfId="12" applyFont="1" applyBorder="1" applyAlignment="1">
      <alignment horizontal="left"/>
    </xf>
    <xf numFmtId="0" fontId="18" fillId="0" borderId="0" xfId="12" applyFont="1" applyBorder="1" applyAlignment="1">
      <alignment horizontal="center"/>
    </xf>
    <xf numFmtId="0" fontId="12" fillId="0" borderId="16" xfId="12" applyFont="1" applyBorder="1" applyAlignment="1">
      <alignment horizontal="left"/>
    </xf>
    <xf numFmtId="0" fontId="12" fillId="0" borderId="42" xfId="12" applyFont="1" applyBorder="1" applyAlignment="1">
      <alignment horizontal="left"/>
    </xf>
    <xf numFmtId="0" fontId="12" fillId="0" borderId="16" xfId="12" applyFont="1" applyBorder="1" applyAlignment="1">
      <alignment horizontal="center"/>
    </xf>
    <xf numFmtId="0" fontId="51" fillId="0" borderId="27" xfId="0" applyFont="1" applyBorder="1" applyAlignment="1">
      <alignment horizontal="left"/>
    </xf>
    <xf numFmtId="0" fontId="18" fillId="0" borderId="0" xfId="12" applyFont="1" applyAlignment="1">
      <alignment horizontal="center"/>
    </xf>
    <xf numFmtId="0" fontId="11" fillId="0" borderId="3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 shrinkToFit="1"/>
    </xf>
    <xf numFmtId="0" fontId="11" fillId="0" borderId="36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/>
    </xf>
    <xf numFmtId="0" fontId="65" fillId="0" borderId="0" xfId="38" applyFont="1" applyAlignment="1">
      <alignment horizontal="left"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wrapText="1"/>
    </xf>
    <xf numFmtId="0" fontId="12" fillId="0" borderId="35" xfId="0" applyFont="1" applyBorder="1" applyAlignment="1">
      <alignment horizontal="center" vertical="top"/>
    </xf>
    <xf numFmtId="0" fontId="12" fillId="0" borderId="45" xfId="0" applyFont="1" applyBorder="1" applyAlignment="1">
      <alignment horizontal="center" vertical="top"/>
    </xf>
    <xf numFmtId="0" fontId="12" fillId="0" borderId="36" xfId="0" applyFont="1" applyBorder="1" applyAlignment="1">
      <alignment horizontal="center" vertical="top"/>
    </xf>
    <xf numFmtId="0" fontId="12" fillId="0" borderId="35" xfId="0" applyFont="1" applyBorder="1" applyAlignment="1">
      <alignment horizontal="left" vertical="top"/>
    </xf>
    <xf numFmtId="0" fontId="12" fillId="0" borderId="45" xfId="0" applyFont="1" applyBorder="1" applyAlignment="1">
      <alignment horizontal="left" vertical="top"/>
    </xf>
    <xf numFmtId="0" fontId="12" fillId="0" borderId="36" xfId="0" applyFont="1" applyBorder="1" applyAlignment="1">
      <alignment horizontal="left" vertical="top"/>
    </xf>
    <xf numFmtId="0" fontId="12" fillId="0" borderId="35" xfId="0" applyFont="1" applyBorder="1" applyAlignment="1">
      <alignment horizontal="left" vertical="top" wrapText="1"/>
    </xf>
    <xf numFmtId="0" fontId="12" fillId="0" borderId="45" xfId="0" applyFont="1" applyBorder="1" applyAlignment="1">
      <alignment horizontal="left" vertical="top" wrapText="1"/>
    </xf>
    <xf numFmtId="0" fontId="12" fillId="0" borderId="36" xfId="0" applyFont="1" applyBorder="1" applyAlignment="1">
      <alignment horizontal="left" vertical="top" wrapText="1"/>
    </xf>
    <xf numFmtId="0" fontId="12" fillId="0" borderId="64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12" fillId="0" borderId="62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63" xfId="0" applyFont="1" applyBorder="1" applyAlignment="1">
      <alignment horizontal="center"/>
    </xf>
    <xf numFmtId="0" fontId="12" fillId="0" borderId="22" xfId="0" applyFont="1" applyBorder="1" applyAlignment="1">
      <alignment horizontal="left"/>
    </xf>
    <xf numFmtId="0" fontId="12" fillId="0" borderId="63" xfId="0" applyFont="1" applyBorder="1" applyAlignment="1">
      <alignment horizontal="left"/>
    </xf>
    <xf numFmtId="0" fontId="12" fillId="0" borderId="64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62" xfId="0" applyFont="1" applyBorder="1" applyAlignment="1">
      <alignment horizontal="left"/>
    </xf>
    <xf numFmtId="0" fontId="12" fillId="7" borderId="3" xfId="0" applyFont="1" applyFill="1" applyBorder="1" applyAlignment="1">
      <alignment horizontal="center"/>
    </xf>
    <xf numFmtId="0" fontId="54" fillId="4" borderId="81" xfId="6" applyFont="1" applyFill="1" applyBorder="1" applyAlignment="1">
      <alignment horizontal="center" vertical="center" wrapText="1"/>
    </xf>
    <xf numFmtId="0" fontId="54" fillId="4" borderId="82" xfId="6" applyFont="1" applyFill="1" applyBorder="1" applyAlignment="1">
      <alignment horizontal="center" vertical="center" wrapText="1"/>
    </xf>
    <xf numFmtId="10" fontId="16" fillId="4" borderId="39" xfId="6" applyNumberFormat="1" applyFont="1" applyFill="1" applyBorder="1" applyAlignment="1">
      <alignment horizontal="center" vertical="center" wrapText="1"/>
    </xf>
    <xf numFmtId="0" fontId="16" fillId="4" borderId="38" xfId="6" applyFont="1" applyFill="1" applyBorder="1" applyAlignment="1">
      <alignment horizontal="center" vertical="center" wrapText="1"/>
    </xf>
    <xf numFmtId="0" fontId="16" fillId="0" borderId="0" xfId="6" applyFont="1" applyBorder="1" applyAlignment="1">
      <alignment horizontal="left"/>
    </xf>
    <xf numFmtId="0" fontId="54" fillId="2" borderId="3" xfId="0" applyFont="1" applyFill="1" applyBorder="1" applyAlignment="1">
      <alignment horizontal="center"/>
    </xf>
    <xf numFmtId="0" fontId="11" fillId="0" borderId="21" xfId="0" applyFont="1" applyBorder="1" applyAlignment="1">
      <alignment horizontal="left"/>
    </xf>
    <xf numFmtId="0" fontId="13" fillId="2" borderId="3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/>
    </xf>
    <xf numFmtId="0" fontId="65" fillId="0" borderId="0" xfId="0" applyFont="1" applyAlignment="1">
      <alignment horizontal="left" vertical="top" wrapText="1"/>
    </xf>
    <xf numFmtId="0" fontId="12" fillId="2" borderId="3" xfId="0" applyFont="1" applyFill="1" applyBorder="1" applyAlignment="1">
      <alignment horizontal="center"/>
    </xf>
    <xf numFmtId="0" fontId="11" fillId="0" borderId="35" xfId="38" applyFont="1" applyBorder="1" applyAlignment="1">
      <alignment horizontal="center" vertical="top" wrapText="1"/>
    </xf>
    <xf numFmtId="0" fontId="11" fillId="0" borderId="45" xfId="38" applyFont="1" applyBorder="1" applyAlignment="1">
      <alignment horizontal="center" vertical="top" wrapText="1"/>
    </xf>
    <xf numFmtId="0" fontId="11" fillId="0" borderId="36" xfId="38" applyFont="1" applyBorder="1" applyAlignment="1">
      <alignment horizontal="center" vertical="top" wrapText="1"/>
    </xf>
    <xf numFmtId="0" fontId="11" fillId="0" borderId="35" xfId="38" applyFont="1" applyBorder="1" applyAlignment="1">
      <alignment horizontal="left" vertical="top" wrapText="1"/>
    </xf>
    <xf numFmtId="0" fontId="11" fillId="0" borderId="45" xfId="38" applyFont="1" applyBorder="1" applyAlignment="1">
      <alignment horizontal="left" vertical="top" wrapText="1"/>
    </xf>
    <xf numFmtId="0" fontId="11" fillId="0" borderId="36" xfId="38" applyFont="1" applyBorder="1" applyAlignment="1">
      <alignment horizontal="left" vertical="top" wrapText="1"/>
    </xf>
    <xf numFmtId="0" fontId="12" fillId="0" borderId="117" xfId="0" applyFont="1" applyBorder="1" applyAlignment="1">
      <alignment horizontal="left" vertical="top"/>
    </xf>
    <xf numFmtId="0" fontId="11" fillId="0" borderId="117" xfId="38" applyFont="1" applyBorder="1" applyAlignment="1">
      <alignment horizontal="left" vertical="top" wrapText="1"/>
    </xf>
    <xf numFmtId="0" fontId="11" fillId="0" borderId="117" xfId="38" applyFont="1" applyBorder="1" applyAlignment="1">
      <alignment horizontal="center" vertical="top" wrapText="1"/>
    </xf>
    <xf numFmtId="0" fontId="11" fillId="2" borderId="39" xfId="38" applyFont="1" applyFill="1" applyBorder="1" applyAlignment="1">
      <alignment horizontal="center" vertical="center"/>
    </xf>
    <xf numFmtId="0" fontId="11" fillId="2" borderId="40" xfId="38" applyFont="1" applyFill="1" applyBorder="1" applyAlignment="1">
      <alignment horizontal="center" vertical="center"/>
    </xf>
    <xf numFmtId="0" fontId="11" fillId="2" borderId="38" xfId="38" applyFont="1" applyFill="1" applyBorder="1" applyAlignment="1">
      <alignment horizontal="center" vertical="center"/>
    </xf>
    <xf numFmtId="0" fontId="12" fillId="0" borderId="117" xfId="0" applyFont="1" applyBorder="1" applyAlignment="1">
      <alignment horizontal="center" vertical="top"/>
    </xf>
    <xf numFmtId="0" fontId="12" fillId="0" borderId="117" xfId="0" applyFont="1" applyBorder="1" applyAlignment="1">
      <alignment horizontal="left" vertical="top" wrapText="1"/>
    </xf>
    <xf numFmtId="0" fontId="11" fillId="2" borderId="121" xfId="38" applyFont="1" applyFill="1" applyBorder="1" applyAlignment="1">
      <alignment horizontal="center" vertical="center"/>
    </xf>
    <xf numFmtId="0" fontId="11" fillId="2" borderId="122" xfId="38" applyFont="1" applyFill="1" applyBorder="1" applyAlignment="1">
      <alignment horizontal="center" vertical="center"/>
    </xf>
    <xf numFmtId="0" fontId="11" fillId="2" borderId="123" xfId="38" applyFont="1" applyFill="1" applyBorder="1" applyAlignment="1">
      <alignment horizontal="center" vertical="center"/>
    </xf>
    <xf numFmtId="0" fontId="11" fillId="0" borderId="0" xfId="38" applyFont="1" applyAlignment="1">
      <alignment horizontal="left"/>
    </xf>
    <xf numFmtId="0" fontId="12" fillId="0" borderId="35" xfId="38" applyFont="1" applyBorder="1" applyAlignment="1">
      <alignment horizontal="left" vertical="top" wrapText="1"/>
    </xf>
    <xf numFmtId="0" fontId="12" fillId="0" borderId="45" xfId="38" applyFont="1" applyBorder="1" applyAlignment="1">
      <alignment horizontal="left" vertical="top" wrapText="1"/>
    </xf>
    <xf numFmtId="0" fontId="12" fillId="0" borderId="36" xfId="38" applyFont="1" applyBorder="1" applyAlignment="1">
      <alignment horizontal="left" vertical="top" wrapText="1"/>
    </xf>
    <xf numFmtId="0" fontId="73" fillId="0" borderId="0" xfId="22" applyFont="1" applyFill="1" applyAlignment="1">
      <alignment horizontal="center" vertical="center"/>
    </xf>
    <xf numFmtId="0" fontId="76" fillId="0" borderId="0" xfId="0" applyFont="1" applyAlignment="1">
      <alignment horizontal="left"/>
    </xf>
    <xf numFmtId="0" fontId="77" fillId="0" borderId="23" xfId="0" applyFont="1" applyBorder="1" applyAlignment="1">
      <alignment horizontal="center" vertical="center"/>
    </xf>
    <xf numFmtId="0" fontId="77" fillId="0" borderId="24" xfId="0" applyFont="1" applyBorder="1" applyAlignment="1">
      <alignment horizontal="center" vertical="center"/>
    </xf>
    <xf numFmtId="0" fontId="77" fillId="0" borderId="25" xfId="0" applyFont="1" applyBorder="1" applyAlignment="1">
      <alignment horizontal="center" vertical="center"/>
    </xf>
    <xf numFmtId="0" fontId="77" fillId="0" borderId="29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2" xfId="0" applyFont="1" applyBorder="1" applyAlignment="1">
      <alignment horizontal="center" vertical="center"/>
    </xf>
    <xf numFmtId="0" fontId="77" fillId="0" borderId="26" xfId="0" applyFont="1" applyBorder="1" applyAlignment="1">
      <alignment horizontal="center" vertical="center"/>
    </xf>
    <xf numFmtId="0" fontId="77" fillId="0" borderId="27" xfId="0" applyFont="1" applyBorder="1" applyAlignment="1">
      <alignment horizontal="center" vertical="center"/>
    </xf>
    <xf numFmtId="0" fontId="77" fillId="0" borderId="28" xfId="0" applyFont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0" borderId="45" xfId="0" applyFont="1" applyBorder="1"/>
    <xf numFmtId="0" fontId="11" fillId="0" borderId="36" xfId="0" applyFont="1" applyBorder="1"/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5" fillId="2" borderId="35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0" borderId="45" xfId="0" applyFont="1" applyBorder="1"/>
    <xf numFmtId="0" fontId="12" fillId="2" borderId="26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2" fillId="0" borderId="44" xfId="0" applyFont="1" applyBorder="1" applyAlignment="1">
      <alignment horizontal="right"/>
    </xf>
    <xf numFmtId="0" fontId="9" fillId="0" borderId="45" xfId="0" applyFont="1" applyBorder="1"/>
    <xf numFmtId="0" fontId="16" fillId="0" borderId="22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6" fillId="4" borderId="88" xfId="0" applyFont="1" applyFill="1" applyBorder="1" applyAlignment="1">
      <alignment horizontal="center" vertical="center" wrapText="1"/>
    </xf>
    <xf numFmtId="0" fontId="16" fillId="4" borderId="61" xfId="0" applyFont="1" applyFill="1" applyBorder="1" applyAlignment="1">
      <alignment horizontal="center" vertical="center" wrapText="1"/>
    </xf>
    <xf numFmtId="0" fontId="16" fillId="4" borderId="96" xfId="0" applyFont="1" applyFill="1" applyBorder="1" applyAlignment="1">
      <alignment horizontal="center" vertical="center" wrapText="1"/>
    </xf>
    <xf numFmtId="0" fontId="16" fillId="4" borderId="89" xfId="0" applyFont="1" applyFill="1" applyBorder="1" applyAlignment="1">
      <alignment horizontal="center" vertical="center" wrapText="1"/>
    </xf>
    <xf numFmtId="0" fontId="16" fillId="4" borderId="90" xfId="0" applyFont="1" applyFill="1" applyBorder="1" applyAlignment="1">
      <alignment horizontal="center" vertical="center" wrapText="1"/>
    </xf>
    <xf numFmtId="0" fontId="16" fillId="4" borderId="91" xfId="0" applyFont="1" applyFill="1" applyBorder="1" applyAlignment="1">
      <alignment horizontal="center" vertical="center" wrapText="1"/>
    </xf>
    <xf numFmtId="0" fontId="16" fillId="4" borderId="92" xfId="0" applyFont="1" applyFill="1" applyBorder="1" applyAlignment="1">
      <alignment horizontal="center" vertical="center" wrapText="1"/>
    </xf>
    <xf numFmtId="0" fontId="16" fillId="4" borderId="93" xfId="0" applyFont="1" applyFill="1" applyBorder="1" applyAlignment="1">
      <alignment horizontal="center" vertical="center" wrapText="1"/>
    </xf>
    <xf numFmtId="0" fontId="16" fillId="4" borderId="54" xfId="0" applyFont="1" applyFill="1" applyBorder="1" applyAlignment="1">
      <alignment horizontal="center" vertical="center" wrapText="1"/>
    </xf>
    <xf numFmtId="0" fontId="16" fillId="4" borderId="94" xfId="0" applyFont="1" applyFill="1" applyBorder="1" applyAlignment="1">
      <alignment horizontal="center" vertical="center" wrapText="1"/>
    </xf>
    <xf numFmtId="0" fontId="16" fillId="4" borderId="95" xfId="0" applyFont="1" applyFill="1" applyBorder="1" applyAlignment="1">
      <alignment horizontal="center" vertical="center" wrapText="1"/>
    </xf>
    <xf numFmtId="0" fontId="11" fillId="0" borderId="0" xfId="38" applyFont="1" applyAlignment="1">
      <alignment horizontal="center"/>
    </xf>
    <xf numFmtId="0" fontId="51" fillId="0" borderId="0" xfId="38" applyFont="1" applyAlignment="1">
      <alignment horizontal="center"/>
    </xf>
    <xf numFmtId="0" fontId="11" fillId="2" borderId="3" xfId="38" applyFont="1" applyFill="1" applyBorder="1" applyAlignment="1">
      <alignment horizontal="center" vertical="center"/>
    </xf>
    <xf numFmtId="0" fontId="11" fillId="2" borderId="35" xfId="38" applyFont="1" applyFill="1" applyBorder="1" applyAlignment="1">
      <alignment horizontal="center" vertical="center"/>
    </xf>
    <xf numFmtId="0" fontId="11" fillId="2" borderId="3" xfId="38" applyFont="1" applyFill="1" applyBorder="1" applyAlignment="1">
      <alignment horizontal="center"/>
    </xf>
    <xf numFmtId="0" fontId="16" fillId="0" borderId="0" xfId="0" applyFont="1" applyFill="1" applyAlignment="1">
      <alignment horizontal="left" wrapText="1"/>
    </xf>
    <xf numFmtId="0" fontId="53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3" fillId="2" borderId="113" xfId="0" applyFont="1" applyFill="1" applyBorder="1" applyAlignment="1">
      <alignment horizontal="center"/>
    </xf>
    <xf numFmtId="0" fontId="13" fillId="5" borderId="113" xfId="0" applyFont="1" applyFill="1" applyBorder="1" applyAlignment="1">
      <alignment horizontal="center"/>
    </xf>
    <xf numFmtId="0" fontId="13" fillId="2" borderId="113" xfId="0" applyFont="1" applyFill="1" applyBorder="1" applyAlignment="1">
      <alignment horizontal="center" vertical="center"/>
    </xf>
    <xf numFmtId="0" fontId="54" fillId="2" borderId="113" xfId="0" applyFont="1" applyFill="1" applyBorder="1" applyAlignment="1">
      <alignment horizontal="center" vertical="center" wrapText="1"/>
    </xf>
    <xf numFmtId="0" fontId="54" fillId="2" borderId="113" xfId="0" applyFont="1" applyFill="1" applyBorder="1" applyAlignment="1">
      <alignment horizontal="center" vertical="center"/>
    </xf>
    <xf numFmtId="0" fontId="54" fillId="5" borderId="113" xfId="0" applyFont="1" applyFill="1" applyBorder="1" applyAlignment="1">
      <alignment horizontal="center" vertical="center"/>
    </xf>
    <xf numFmtId="0" fontId="13" fillId="5" borderId="113" xfId="0" applyFont="1" applyFill="1" applyBorder="1" applyAlignment="1">
      <alignment horizontal="center" wrapText="1"/>
    </xf>
    <xf numFmtId="0" fontId="13" fillId="5" borderId="113" xfId="0" applyFont="1" applyFill="1" applyBorder="1" applyAlignment="1">
      <alignment horizontal="center" vertical="center" wrapText="1"/>
    </xf>
    <xf numFmtId="0" fontId="13" fillId="5" borderId="113" xfId="0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14" fillId="0" borderId="39" xfId="0" applyFont="1" applyFill="1" applyBorder="1" applyAlignment="1">
      <alignment horizontal="center" shrinkToFit="1"/>
    </xf>
    <xf numFmtId="0" fontId="14" fillId="0" borderId="40" xfId="0" applyFont="1" applyFill="1" applyBorder="1" applyAlignment="1">
      <alignment horizontal="center" shrinkToFit="1"/>
    </xf>
    <xf numFmtId="0" fontId="14" fillId="0" borderId="38" xfId="0" applyFont="1" applyFill="1" applyBorder="1" applyAlignment="1">
      <alignment horizontal="center" shrinkToFit="1"/>
    </xf>
    <xf numFmtId="0" fontId="12" fillId="0" borderId="26" xfId="0" applyFont="1" applyFill="1" applyBorder="1" applyAlignment="1">
      <alignment horizontal="center"/>
    </xf>
    <xf numFmtId="0" fontId="12" fillId="0" borderId="27" xfId="0" applyFont="1" applyFill="1" applyBorder="1" applyAlignment="1">
      <alignment horizontal="center"/>
    </xf>
    <xf numFmtId="0" fontId="12" fillId="0" borderId="28" xfId="0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/>
    </xf>
    <xf numFmtId="0" fontId="12" fillId="0" borderId="25" xfId="0" applyFont="1" applyFill="1" applyBorder="1" applyAlignment="1">
      <alignment horizontal="center"/>
    </xf>
    <xf numFmtId="0" fontId="12" fillId="0" borderId="24" xfId="0" applyFont="1" applyFill="1" applyBorder="1" applyAlignment="1">
      <alignment horizontal="center"/>
    </xf>
    <xf numFmtId="0" fontId="12" fillId="0" borderId="35" xfId="0" applyFont="1" applyFill="1" applyBorder="1" applyAlignment="1">
      <alignment horizontal="center" vertical="center" shrinkToFit="1"/>
    </xf>
    <xf numFmtId="0" fontId="12" fillId="0" borderId="45" xfId="0" applyFont="1" applyFill="1" applyBorder="1" applyAlignment="1">
      <alignment horizontal="center" vertical="center" shrinkToFit="1"/>
    </xf>
    <xf numFmtId="0" fontId="12" fillId="0" borderId="36" xfId="0" applyFont="1" applyFill="1" applyBorder="1" applyAlignment="1">
      <alignment horizontal="center" vertical="center" shrinkToFit="1"/>
    </xf>
    <xf numFmtId="0" fontId="51" fillId="0" borderId="27" xfId="0" applyFont="1" applyBorder="1" applyAlignment="1">
      <alignment horizontal="center"/>
    </xf>
    <xf numFmtId="188" fontId="16" fillId="0" borderId="46" xfId="1" applyNumberFormat="1" applyFont="1" applyBorder="1" applyAlignment="1">
      <alignment horizontal="center"/>
    </xf>
    <xf numFmtId="0" fontId="11" fillId="0" borderId="119" xfId="0" applyFont="1" applyBorder="1" applyAlignment="1">
      <alignment horizontal="center"/>
    </xf>
    <xf numFmtId="0" fontId="11" fillId="0" borderId="120" xfId="0" applyFont="1" applyBorder="1" applyAlignment="1">
      <alignment horizontal="center"/>
    </xf>
    <xf numFmtId="0" fontId="12" fillId="2" borderId="124" xfId="0" applyFont="1" applyFill="1" applyBorder="1" applyAlignment="1">
      <alignment horizontal="center" vertical="center"/>
    </xf>
    <xf numFmtId="0" fontId="12" fillId="2" borderId="119" xfId="0" applyFont="1" applyFill="1" applyBorder="1" applyAlignment="1">
      <alignment horizontal="center" vertical="center"/>
    </xf>
    <xf numFmtId="0" fontId="12" fillId="2" borderId="120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6" fillId="2" borderId="124" xfId="0" applyFont="1" applyFill="1" applyBorder="1" applyAlignment="1">
      <alignment horizontal="center"/>
    </xf>
    <xf numFmtId="0" fontId="16" fillId="2" borderId="119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27" xfId="0" applyFont="1" applyFill="1" applyBorder="1" applyAlignment="1">
      <alignment horizontal="center"/>
    </xf>
    <xf numFmtId="0" fontId="12" fillId="2" borderId="113" xfId="0" applyFont="1" applyFill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1" fillId="0" borderId="117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38" fillId="2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" fontId="16" fillId="0" borderId="0" xfId="9" applyNumberFormat="1" applyFont="1" applyFill="1" applyAlignment="1" applyProtection="1">
      <alignment horizontal="left" vertical="top" wrapText="1"/>
    </xf>
    <xf numFmtId="0" fontId="12" fillId="0" borderId="39" xfId="0" applyFont="1" applyBorder="1" applyAlignment="1">
      <alignment horizontal="center" shrinkToFit="1"/>
    </xf>
    <xf numFmtId="0" fontId="12" fillId="0" borderId="38" xfId="0" applyFont="1" applyBorder="1" applyAlignment="1">
      <alignment horizontal="center" shrinkToFi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4" fontId="12" fillId="0" borderId="39" xfId="0" applyNumberFormat="1" applyFont="1" applyBorder="1" applyAlignment="1">
      <alignment horizontal="center" shrinkToFit="1"/>
    </xf>
    <xf numFmtId="4" fontId="12" fillId="0" borderId="38" xfId="0" applyNumberFormat="1" applyFont="1" applyBorder="1" applyAlignment="1">
      <alignment horizontal="center" shrinkToFit="1"/>
    </xf>
    <xf numFmtId="4" fontId="15" fillId="0" borderId="39" xfId="0" applyNumberFormat="1" applyFont="1" applyBorder="1" applyAlignment="1">
      <alignment horizontal="center" shrinkToFit="1"/>
    </xf>
    <xf numFmtId="4" fontId="15" fillId="0" borderId="38" xfId="0" applyNumberFormat="1" applyFont="1" applyBorder="1" applyAlignment="1">
      <alignment horizontal="center" shrinkToFit="1"/>
    </xf>
    <xf numFmtId="0" fontId="13" fillId="2" borderId="3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68" fillId="0" borderId="0" xfId="0" applyFont="1" applyAlignment="1">
      <alignment horizontal="left"/>
    </xf>
    <xf numFmtId="0" fontId="68" fillId="6" borderId="0" xfId="0" applyFont="1" applyFill="1" applyAlignment="1">
      <alignment horizontal="left"/>
    </xf>
    <xf numFmtId="0" fontId="18" fillId="4" borderId="65" xfId="0" applyFont="1" applyFill="1" applyBorder="1" applyAlignment="1">
      <alignment horizontal="center" vertical="center" wrapText="1"/>
    </xf>
    <xf numFmtId="0" fontId="18" fillId="4" borderId="66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textRotation="90" wrapText="1"/>
    </xf>
    <xf numFmtId="0" fontId="18" fillId="4" borderId="61" xfId="0" applyFont="1" applyFill="1" applyBorder="1" applyAlignment="1">
      <alignment horizontal="center" vertical="center" textRotation="90" wrapText="1"/>
    </xf>
    <xf numFmtId="0" fontId="18" fillId="4" borderId="68" xfId="0" applyFont="1" applyFill="1" applyBorder="1" applyAlignment="1">
      <alignment horizontal="center" vertical="center" textRotation="90" wrapText="1"/>
    </xf>
    <xf numFmtId="0" fontId="18" fillId="4" borderId="71" xfId="0" applyFont="1" applyFill="1" applyBorder="1" applyAlignment="1">
      <alignment horizontal="center" vertical="center" textRotation="90" wrapText="1"/>
    </xf>
    <xf numFmtId="0" fontId="18" fillId="4" borderId="72" xfId="0" applyFont="1" applyFill="1" applyBorder="1" applyAlignment="1">
      <alignment horizontal="center" vertical="center" textRotation="90" wrapText="1"/>
    </xf>
    <xf numFmtId="0" fontId="18" fillId="4" borderId="73" xfId="0" applyFont="1" applyFill="1" applyBorder="1" applyAlignment="1">
      <alignment horizontal="center" vertical="center" textRotation="90" wrapText="1"/>
    </xf>
    <xf numFmtId="0" fontId="14" fillId="2" borderId="121" xfId="42" applyFont="1" applyFill="1" applyBorder="1" applyAlignment="1">
      <alignment horizontal="center"/>
    </xf>
    <xf numFmtId="0" fontId="14" fillId="2" borderId="122" xfId="42" applyFont="1" applyFill="1" applyBorder="1" applyAlignment="1">
      <alignment horizontal="center"/>
    </xf>
    <xf numFmtId="0" fontId="14" fillId="2" borderId="123" xfId="42" applyFont="1" applyFill="1" applyBorder="1" applyAlignment="1">
      <alignment horizontal="center"/>
    </xf>
    <xf numFmtId="0" fontId="14" fillId="0" borderId="124" xfId="42" applyFont="1" applyBorder="1" applyAlignment="1">
      <alignment horizontal="center" vertical="center"/>
    </xf>
    <xf numFmtId="0" fontId="14" fillId="0" borderId="119" xfId="42" applyFont="1" applyBorder="1" applyAlignment="1">
      <alignment horizontal="center" vertical="center"/>
    </xf>
    <xf numFmtId="0" fontId="14" fillId="0" borderId="29" xfId="42" applyFont="1" applyBorder="1" applyAlignment="1">
      <alignment horizontal="center" vertical="center"/>
    </xf>
    <xf numFmtId="0" fontId="14" fillId="0" borderId="0" xfId="42" applyFont="1" applyBorder="1" applyAlignment="1">
      <alignment horizontal="center" vertical="center"/>
    </xf>
    <xf numFmtId="0" fontId="14" fillId="0" borderId="26" xfId="42" applyFont="1" applyBorder="1" applyAlignment="1">
      <alignment horizontal="center" vertical="center"/>
    </xf>
    <xf numFmtId="0" fontId="14" fillId="0" borderId="27" xfId="42" applyFont="1" applyBorder="1" applyAlignment="1">
      <alignment horizontal="center" vertical="center"/>
    </xf>
    <xf numFmtId="0" fontId="49" fillId="0" borderId="124" xfId="42" applyFont="1" applyBorder="1" applyAlignment="1"/>
    <xf numFmtId="0" fontId="49" fillId="0" borderId="119" xfId="42" applyFont="1" applyBorder="1" applyAlignment="1"/>
    <xf numFmtId="0" fontId="49" fillId="0" borderId="29" xfId="42" applyFont="1" applyBorder="1" applyAlignment="1">
      <alignment horizontal="center"/>
    </xf>
    <xf numFmtId="0" fontId="49" fillId="0" borderId="0" xfId="42" applyFont="1" applyBorder="1" applyAlignment="1">
      <alignment horizontal="center"/>
    </xf>
    <xf numFmtId="0" fontId="60" fillId="0" borderId="113" xfId="0" applyFont="1" applyBorder="1" applyAlignment="1">
      <alignment horizontal="center"/>
    </xf>
    <xf numFmtId="0" fontId="60" fillId="0" borderId="121" xfId="0" applyFont="1" applyBorder="1" applyAlignment="1">
      <alignment horizontal="center"/>
    </xf>
    <xf numFmtId="0" fontId="60" fillId="0" borderId="122" xfId="0" applyFont="1" applyBorder="1" applyAlignment="1">
      <alignment horizontal="center"/>
    </xf>
    <xf numFmtId="0" fontId="60" fillId="0" borderId="123" xfId="0" applyFont="1" applyBorder="1" applyAlignment="1">
      <alignment horizontal="center"/>
    </xf>
  </cellXfs>
  <cellStyles count="43">
    <cellStyle name="Comma" xfId="1" builtinId="3"/>
    <cellStyle name="Comma 2" xfId="2"/>
    <cellStyle name="Comma 2 2" xfId="3"/>
    <cellStyle name="Comma 3" xfId="4"/>
    <cellStyle name="Comma 4" xfId="41"/>
    <cellStyle name="Hyperlink 2" xfId="5"/>
    <cellStyle name="Normal" xfId="0" builtinId="0"/>
    <cellStyle name="Normal 11" xfId="6"/>
    <cellStyle name="Normal 12" xfId="7"/>
    <cellStyle name="Normal 13" xfId="8"/>
    <cellStyle name="Normal 15" xfId="9"/>
    <cellStyle name="Normal 16 2" xfId="36"/>
    <cellStyle name="Normal 18" xfId="10"/>
    <cellStyle name="Normal 19" xfId="11"/>
    <cellStyle name="Normal 2" xfId="12"/>
    <cellStyle name="Normal 2 2" xfId="13"/>
    <cellStyle name="Normal 2 2 2" xfId="38"/>
    <cellStyle name="Normal 21" xfId="14"/>
    <cellStyle name="Normal 22" xfId="15"/>
    <cellStyle name="Normal 23" xfId="16"/>
    <cellStyle name="Normal 24" xfId="17"/>
    <cellStyle name="Normal 25" xfId="18"/>
    <cellStyle name="Normal 26" xfId="19"/>
    <cellStyle name="Normal 27" xfId="20"/>
    <cellStyle name="Normal 27 2" xfId="21"/>
    <cellStyle name="Normal 3" xfId="22"/>
    <cellStyle name="Normal 5" xfId="23"/>
    <cellStyle name="Normal 6" xfId="24"/>
    <cellStyle name="Normal 9" xfId="25"/>
    <cellStyle name="Normal_Sheet1 2" xfId="26"/>
    <cellStyle name="Normal_ปี 2551" xfId="27"/>
    <cellStyle name="Percent 10" xfId="37"/>
    <cellStyle name="Percent 2" xfId="28"/>
    <cellStyle name="เครื่องหมายจุลภาค 2" xfId="39"/>
    <cellStyle name="เครื่องหมายจุลภาค 2 2" xfId="29"/>
    <cellStyle name="เครื่องหมายจุลภาค 3" xfId="30"/>
    <cellStyle name="ปกติ 2" xfId="31"/>
    <cellStyle name="ปกติ 2 2" xfId="40"/>
    <cellStyle name="ปกติ 3" xfId="32"/>
    <cellStyle name="ปกติ 4" xfId="42"/>
    <cellStyle name="หัวเรื่อง 3 2" xfId="33"/>
    <cellStyle name="หัวเรื่อง 3 3" xfId="34"/>
    <cellStyle name="標準_Sheet1" xfId="35"/>
  </cellStyles>
  <dxfs count="0"/>
  <tableStyles count="0" defaultTableStyle="TableStyleMedium9" defaultPivotStyle="PivotStyleLight16"/>
  <colors>
    <mruColors>
      <color rgb="FFCA18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5.xml"/><Relationship Id="rId112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.xml"/><Relationship Id="rId95" Type="http://schemas.openxmlformats.org/officeDocument/2006/relationships/externalLink" Target="externalLinks/externalLink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9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7.xml"/><Relationship Id="rId96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94" Type="http://schemas.openxmlformats.org/officeDocument/2006/relationships/externalLink" Target="externalLinks/externalLink10.xml"/><Relationship Id="rId99" Type="http://schemas.openxmlformats.org/officeDocument/2006/relationships/externalLink" Target="externalLinks/externalLink15.xml"/><Relationship Id="rId10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3.xml"/><Relationship Id="rId10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3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6.xml"/><Relationship Id="rId10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9.xml"/><Relationship Id="rId9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4.xml"/><Relationship Id="rId111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เปรียบเทียบการใช้ไฟฟ้า (หน่วย)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ปี 2559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[21]ไฟฟ้าจากบิล!$E$13:$E$24</c:f>
              <c:strCache>
                <c:ptCount val="12"/>
                <c:pt idx="0">
                  <c:v>ม.ค</c:v>
                </c:pt>
                <c:pt idx="1">
                  <c:v>ก.พ</c:v>
                </c:pt>
                <c:pt idx="2">
                  <c:v>มี.ค</c:v>
                </c:pt>
                <c:pt idx="3">
                  <c:v>เม.ย</c:v>
                </c:pt>
                <c:pt idx="4">
                  <c:v>พ.ค</c:v>
                </c:pt>
                <c:pt idx="5">
                  <c:v>มิ.ย</c:v>
                </c:pt>
                <c:pt idx="6">
                  <c:v>ก.ค</c:v>
                </c:pt>
                <c:pt idx="7">
                  <c:v>ส.ค</c:v>
                </c:pt>
                <c:pt idx="8">
                  <c:v>ก.ย</c:v>
                </c:pt>
                <c:pt idx="9">
                  <c:v>ต.ค</c:v>
                </c:pt>
                <c:pt idx="10">
                  <c:v>พ.ย</c:v>
                </c:pt>
                <c:pt idx="11">
                  <c:v>ธ.ค</c:v>
                </c:pt>
              </c:strCache>
            </c:strRef>
          </c:cat>
          <c:val>
            <c:numRef>
              <c:f>[21]ไฟฟ้าจากบิล!$J$13:$J$24</c:f>
              <c:numCache>
                <c:formatCode>General</c:formatCode>
                <c:ptCount val="12"/>
                <c:pt idx="0">
                  <c:v>153820</c:v>
                </c:pt>
                <c:pt idx="1">
                  <c:v>149380</c:v>
                </c:pt>
                <c:pt idx="2">
                  <c:v>192120</c:v>
                </c:pt>
                <c:pt idx="3">
                  <c:v>193920</c:v>
                </c:pt>
                <c:pt idx="4">
                  <c:v>211780</c:v>
                </c:pt>
                <c:pt idx="5">
                  <c:v>134960</c:v>
                </c:pt>
                <c:pt idx="6">
                  <c:v>131440</c:v>
                </c:pt>
                <c:pt idx="7">
                  <c:v>182580</c:v>
                </c:pt>
                <c:pt idx="8">
                  <c:v>168620</c:v>
                </c:pt>
                <c:pt idx="9">
                  <c:v>222880</c:v>
                </c:pt>
                <c:pt idx="10">
                  <c:v>172240</c:v>
                </c:pt>
                <c:pt idx="11">
                  <c:v>128180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B6-4827-8903-A621145D54EE}"/>
            </c:ext>
          </c:extLst>
        </c:ser>
        <c:ser>
          <c:idx val="1"/>
          <c:order val="1"/>
          <c:tx>
            <c:v>ปี 2560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[21]ไฟฟ้าจากบิล!$E$13:$E$24</c:f>
              <c:strCache>
                <c:ptCount val="12"/>
                <c:pt idx="0">
                  <c:v>ม.ค</c:v>
                </c:pt>
                <c:pt idx="1">
                  <c:v>ก.พ</c:v>
                </c:pt>
                <c:pt idx="2">
                  <c:v>มี.ค</c:v>
                </c:pt>
                <c:pt idx="3">
                  <c:v>เม.ย</c:v>
                </c:pt>
                <c:pt idx="4">
                  <c:v>พ.ค</c:v>
                </c:pt>
                <c:pt idx="5">
                  <c:v>มิ.ย</c:v>
                </c:pt>
                <c:pt idx="6">
                  <c:v>ก.ค</c:v>
                </c:pt>
                <c:pt idx="7">
                  <c:v>ส.ค</c:v>
                </c:pt>
                <c:pt idx="8">
                  <c:v>ก.ย</c:v>
                </c:pt>
                <c:pt idx="9">
                  <c:v>ต.ค</c:v>
                </c:pt>
                <c:pt idx="10">
                  <c:v>พ.ย</c:v>
                </c:pt>
                <c:pt idx="11">
                  <c:v>ธ.ค</c:v>
                </c:pt>
              </c:strCache>
            </c:strRef>
          </c:cat>
          <c:val>
            <c:numRef>
              <c:f>[21]ไฟฟ้าจากบิล!$P$13:$P$24</c:f>
              <c:numCache>
                <c:formatCode>General</c:formatCode>
                <c:ptCount val="12"/>
                <c:pt idx="0">
                  <c:v>139120</c:v>
                </c:pt>
                <c:pt idx="1">
                  <c:v>142480</c:v>
                </c:pt>
                <c:pt idx="2">
                  <c:v>185760</c:v>
                </c:pt>
                <c:pt idx="3">
                  <c:v>169160</c:v>
                </c:pt>
                <c:pt idx="4">
                  <c:v>179360</c:v>
                </c:pt>
                <c:pt idx="5">
                  <c:v>129600</c:v>
                </c:pt>
                <c:pt idx="6">
                  <c:v>122280</c:v>
                </c:pt>
                <c:pt idx="7">
                  <c:v>163120</c:v>
                </c:pt>
                <c:pt idx="8">
                  <c:v>173100</c:v>
                </c:pt>
                <c:pt idx="9">
                  <c:v>152180</c:v>
                </c:pt>
                <c:pt idx="10">
                  <c:v>139220</c:v>
                </c:pt>
                <c:pt idx="11">
                  <c:v>114504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B6-4827-8903-A621145D5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4572272"/>
        <c:axId val="1787128000"/>
        <c:axId val="0"/>
      </c:bar3DChart>
      <c:catAx>
        <c:axId val="188457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Tahoma"/>
                <a:ea typeface="Tahoma"/>
                <a:cs typeface="Tahoma"/>
              </a:defRPr>
            </a:pPr>
            <a:endParaRPr lang="th-TH"/>
          </a:p>
        </c:txPr>
        <c:crossAx val="1787128000"/>
        <c:crosses val="autoZero"/>
        <c:auto val="1"/>
        <c:lblAlgn val="ctr"/>
        <c:lblOffset val="100"/>
        <c:noMultiLvlLbl val="0"/>
      </c:catAx>
      <c:valAx>
        <c:axId val="178712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Tahoma"/>
                <a:ea typeface="Tahoma"/>
                <a:cs typeface="Tahoma"/>
              </a:defRPr>
            </a:pPr>
            <a:endParaRPr lang="th-TH"/>
          </a:p>
        </c:txPr>
        <c:crossAx val="1884572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ปี 2559</c:v>
          </c:tx>
          <c:marker>
            <c:symbol val="none"/>
          </c:marker>
          <c:cat>
            <c:strRef>
              <c:f>[22]แปลงน้ำมัน!$K$5:$K$16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[22]แปลงน้ำมัน!$N$5:$N$16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20395.2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5098.8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54-43FE-9258-633C769B9D74}"/>
            </c:ext>
          </c:extLst>
        </c:ser>
        <c:ser>
          <c:idx val="1"/>
          <c:order val="1"/>
          <c:tx>
            <c:v>ปี 2560</c:v>
          </c:tx>
          <c:marker>
            <c:symbol val="none"/>
          </c:marker>
          <c:cat>
            <c:strRef>
              <c:f>[22]แปลงน้ำมัน!$K$5:$K$16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[22]แปลงน้ำมัน!$O$5:$O$16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17772.96</c:v>
                </c:pt>
                <c:pt idx="8">
                  <c:v>17772.96</c:v>
                </c:pt>
                <c:pt idx="9">
                  <c:v>0</c:v>
                </c:pt>
                <c:pt idx="10">
                  <c:v>0</c:v>
                </c:pt>
                <c:pt idx="11">
                  <c:v>728.40000000000009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54-43FE-9258-633C769B9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750144"/>
        <c:axId val="2013739264"/>
      </c:lineChart>
      <c:catAx>
        <c:axId val="201375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3739264"/>
        <c:crosses val="autoZero"/>
        <c:auto val="1"/>
        <c:lblAlgn val="ctr"/>
        <c:lblOffset val="100"/>
        <c:noMultiLvlLbl val="0"/>
      </c:catAx>
      <c:valAx>
        <c:axId val="2013739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1375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สัดส่วนการใช้พลังงานความร้อน</a:t>
            </a:r>
          </a:p>
          <a:p>
            <a:pPr>
              <a:defRPr/>
            </a:pPr>
            <a:r>
              <a:rPr lang="th-TH"/>
              <a:t>ปี</a:t>
            </a:r>
            <a:r>
              <a:rPr lang="th-TH" baseline="0"/>
              <a:t> </a:t>
            </a:r>
            <a:r>
              <a:rPr lang="en-US" baseline="0"/>
              <a:t>2559</a:t>
            </a:r>
            <a:endParaRPr lang="en-US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[22]สัดส่วนการใช้พลังงาน!$E$15:$E$16</c:f>
              <c:numCache>
                <c:formatCode>General</c:formatCode>
                <c:ptCount val="2"/>
                <c:pt idx="0">
                  <c:v>7081559.4299999988</c:v>
                </c:pt>
                <c:pt idx="1">
                  <c:v>25494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2A-472C-9D84-56863C9CE34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สัดส่วนการใช้พลังงานความร้อน</a:t>
            </a:r>
          </a:p>
          <a:p>
            <a:pPr>
              <a:defRPr/>
            </a:pPr>
            <a:r>
              <a:rPr lang="th-TH"/>
              <a:t>ปี</a:t>
            </a:r>
            <a:r>
              <a:rPr lang="th-TH" baseline="0"/>
              <a:t> </a:t>
            </a:r>
            <a:r>
              <a:rPr lang="en-US" baseline="0"/>
              <a:t>2560</a:t>
            </a:r>
            <a:endParaRPr lang="en-US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[22]สัดส่วนการใช้พลังงาน!$F$15:$F$16</c:f>
              <c:numCache>
                <c:formatCode>General</c:formatCode>
                <c:ptCount val="2"/>
                <c:pt idx="0">
                  <c:v>6591597.5280000009</c:v>
                </c:pt>
                <c:pt idx="1">
                  <c:v>36274.32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53-48AF-A667-86E28924BF3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1200" b="1" i="0" baseline="0"/>
              <a:t>ปริมาณการใช้พลังงานต่อหน่วยพื้นที่ใช้สอย ในแต่ละเดือน รวมทุกอาคาร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ปี 2559</c:v>
          </c:tx>
          <c:marker>
            <c:symbol val="none"/>
          </c:marker>
          <c:val>
            <c:numRef>
              <c:f>[22]การใช้พลังงานต่อพื้นที่!$E$7:$E$18</c:f>
              <c:numCache>
                <c:formatCode>General</c:formatCode>
                <c:ptCount val="12"/>
                <c:pt idx="0">
                  <c:v>9.2149168788378013</c:v>
                </c:pt>
                <c:pt idx="1">
                  <c:v>8.9489291598023062</c:v>
                </c:pt>
                <c:pt idx="2">
                  <c:v>11.50936049123858</c:v>
                </c:pt>
                <c:pt idx="3">
                  <c:v>11.617193350307025</c:v>
                </c:pt>
                <c:pt idx="4">
                  <c:v>12.687134940841695</c:v>
                </c:pt>
                <c:pt idx="5">
                  <c:v>8.0850681443762173</c:v>
                </c:pt>
                <c:pt idx="6">
                  <c:v>7.8741949977534818</c:v>
                </c:pt>
                <c:pt idx="7">
                  <c:v>11.277240277569765</c:v>
                </c:pt>
                <c:pt idx="8">
                  <c:v>9.2652388797364083</c:v>
                </c:pt>
                <c:pt idx="9">
                  <c:v>9.7540811741800209</c:v>
                </c:pt>
                <c:pt idx="10">
                  <c:v>9.7322150666466971</c:v>
                </c:pt>
                <c:pt idx="11">
                  <c:v>6.9430183216015173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3C-4428-A047-9AEC48C47531}"/>
            </c:ext>
          </c:extLst>
        </c:ser>
        <c:ser>
          <c:idx val="1"/>
          <c:order val="1"/>
          <c:tx>
            <c:v>ปี 2560</c:v>
          </c:tx>
          <c:marker>
            <c:symbol val="none"/>
          </c:marker>
          <c:val>
            <c:numRef>
              <c:f>[22]การใช้พลังงานต่อพื้นที่!$J$7:$J$18</c:f>
              <c:numCache>
                <c:formatCode>General</c:formatCode>
                <c:ptCount val="12"/>
                <c:pt idx="0">
                  <c:v>8.3342818631121762</c:v>
                </c:pt>
                <c:pt idx="1">
                  <c:v>8.535569866706604</c:v>
                </c:pt>
                <c:pt idx="2">
                  <c:v>11.128351055863412</c:v>
                </c:pt>
                <c:pt idx="3">
                  <c:v>10.133892466676651</c:v>
                </c:pt>
                <c:pt idx="4">
                  <c:v>10.744945334731167</c:v>
                </c:pt>
                <c:pt idx="5">
                  <c:v>7.7639658529279618</c:v>
                </c:pt>
                <c:pt idx="6">
                  <c:v>7.3254455593829562</c:v>
                </c:pt>
                <c:pt idx="7">
                  <c:v>10.06781089311567</c:v>
                </c:pt>
                <c:pt idx="8">
                  <c:v>10.665684189506266</c:v>
                </c:pt>
                <c:pt idx="9">
                  <c:v>9.1166691627976633</c:v>
                </c:pt>
                <c:pt idx="10">
                  <c:v>8.3402725775048676</c:v>
                </c:pt>
                <c:pt idx="11">
                  <c:v>6.8717288203284914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3C-4428-A047-9AEC48C47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735456"/>
        <c:axId val="2013746336"/>
      </c:lineChart>
      <c:catAx>
        <c:axId val="201373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013746336"/>
        <c:crosses val="autoZero"/>
        <c:auto val="1"/>
        <c:lblAlgn val="ctr"/>
        <c:lblOffset val="100"/>
        <c:noMultiLvlLbl val="0"/>
      </c:catAx>
      <c:valAx>
        <c:axId val="201374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เมกะจูน/ตารางเมตร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1373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TH SarabunPSK"/>
                <a:cs typeface="TH SarabunPSK"/>
              </a:rPr>
              <a:t>ดัชนีการใช้พลังงาน</a:t>
            </a:r>
            <a:r>
              <a:rPr lang="th-TH" sz="1800" b="1" i="0" strike="noStrike">
                <a:solidFill>
                  <a:srgbClr val="FF0000"/>
                </a:solidFill>
                <a:latin typeface="TH SarabunPSK"/>
                <a:cs typeface="TH SarabunPSK"/>
              </a:rPr>
              <a:t>ในรอบปี 2554 และปี 2555</a:t>
            </a:r>
          </a:p>
        </c:rich>
      </c:tx>
      <c:layout>
        <c:manualLayout>
          <c:xMode val="edge"/>
          <c:yMode val="edge"/>
          <c:x val="0.28838321737425909"/>
          <c:y val="2.6073050748895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91090681052434"/>
          <c:y val="0.14970110945480442"/>
          <c:w val="0.73326945256438547"/>
          <c:h val="0.64870480763748606"/>
        </c:manualLayout>
      </c:layout>
      <c:lineChart>
        <c:grouping val="standard"/>
        <c:varyColors val="0"/>
        <c:ser>
          <c:idx val="0"/>
          <c:order val="0"/>
          <c:tx>
            <c:v>ปี 2554</c:v>
          </c:tx>
          <c:val>
            <c:numRef>
              <c:f>'SEC  (โรงพยาบาล)'!$F$8:$F$19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03-485A-9228-907DEC62B9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'SEC (ทุกกรณี) (2)'!$C$22:$C$33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1"/>
          <c:tx>
            <c:v>ปี 2555</c:v>
          </c:tx>
          <c:val>
            <c:numRef>
              <c:f>'SEC  (โรงพยาบาล)'!$O$8:$O$19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03-485A-9228-907DEC62B9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'SEC (ทุกกรณี) (2)'!$C$22:$C$33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747968"/>
        <c:axId val="2013749056"/>
      </c:lineChart>
      <c:catAx>
        <c:axId val="2013747968"/>
        <c:scaling>
          <c:orientation val="minMax"/>
        </c:scaling>
        <c:delete val="0"/>
        <c:axPos val="b"/>
        <c:majorGridlines>
          <c:spPr>
            <a:ln cmpd="dbl"/>
          </c:spPr>
        </c:majorGridlines>
        <c:min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th-TH"/>
          </a:p>
        </c:txPr>
        <c:crossAx val="2013749056"/>
        <c:crosses val="autoZero"/>
        <c:auto val="1"/>
        <c:lblAlgn val="ctr"/>
        <c:lblOffset val="100"/>
        <c:noMultiLvlLbl val="0"/>
      </c:catAx>
      <c:valAx>
        <c:axId val="2013749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TH SarabunPSK"/>
                    <a:cs typeface="TH SarabunPSK"/>
                  </a:rPr>
                  <a:t>MJ/</a:t>
                </a:r>
                <a:r>
                  <a:rPr lang="th-TH" sz="1600" b="1" i="0" strike="noStrike">
                    <a:solidFill>
                      <a:srgbClr val="000000"/>
                    </a:solidFill>
                    <a:latin typeface="TH SarabunPSK"/>
                    <a:cs typeface="TH SarabunPSK"/>
                  </a:rPr>
                  <a:t>เตียง-วัน</a:t>
                </a:r>
              </a:p>
            </c:rich>
          </c:tx>
          <c:layout>
            <c:manualLayout>
              <c:xMode val="edge"/>
              <c:yMode val="edge"/>
              <c:x val="8.1053738311808995E-2"/>
              <c:y val="3.399369240521581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th-TH"/>
          </a:p>
        </c:txPr>
        <c:crossAx val="2013747968"/>
        <c:crosses val="autoZero"/>
        <c:crossBetween val="between"/>
      </c:valAx>
      <c:spPr>
        <a:ln w="3175"/>
      </c:spPr>
    </c:plotArea>
    <c:legend>
      <c:legendPos val="r"/>
      <c:layout>
        <c:manualLayout>
          <c:xMode val="edge"/>
          <c:yMode val="edge"/>
          <c:x val="0.89039856317669308"/>
          <c:y val="0.48902352774765456"/>
          <c:w val="8.0504491982149234E-2"/>
          <c:h val="8.7824613240710198E-2"/>
        </c:manualLayout>
      </c:layout>
      <c:overlay val="0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TH SarabunPSK"/>
                <a:cs typeface="TH SarabunPSK"/>
              </a:rPr>
              <a:t>ดัชนีการใช้พลังงาน</a:t>
            </a:r>
            <a:r>
              <a:rPr lang="th-TH" sz="1800" b="1" i="0" strike="noStrike">
                <a:solidFill>
                  <a:srgbClr val="FF0000"/>
                </a:solidFill>
                <a:latin typeface="TH SarabunPSK"/>
                <a:cs typeface="TH SarabunPSK"/>
              </a:rPr>
              <a:t>ในรอบปี 2554 และปี 2555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49650973140495"/>
          <c:y val="0.18835005029785243"/>
          <c:w val="0.71313950556987216"/>
          <c:h val="0.6951476083157857"/>
        </c:manualLayout>
      </c:layout>
      <c:lineChart>
        <c:grouping val="standard"/>
        <c:varyColors val="0"/>
        <c:ser>
          <c:idx val="0"/>
          <c:order val="0"/>
          <c:tx>
            <c:v>ปี 2554</c:v>
          </c:tx>
          <c:val>
            <c:numRef>
              <c:f>'SEC (โรงแรม)'!$F$8:$F$19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16-4766-98A4-E0B9BAB4C98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'SEC (ทุกกรณี) (2)'!$C$22:$C$33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1"/>
          <c:tx>
            <c:v>ปี 2555</c:v>
          </c:tx>
          <c:val>
            <c:numRef>
              <c:f>'SEC (โรงแรม)'!$O$8:$O$19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16-4766-98A4-E0B9BAB4C98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'SEC (ทุกกรณี) (2)'!$C$22:$C$33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737088"/>
        <c:axId val="2013737632"/>
      </c:lineChart>
      <c:catAx>
        <c:axId val="201373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th-TH"/>
          </a:p>
        </c:txPr>
        <c:crossAx val="2013737632"/>
        <c:crosses val="autoZero"/>
        <c:auto val="1"/>
        <c:lblAlgn val="ctr"/>
        <c:lblOffset val="100"/>
        <c:noMultiLvlLbl val="0"/>
      </c:catAx>
      <c:valAx>
        <c:axId val="2013737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TH SarabunPSK"/>
                    <a:cs typeface="TH SarabunPSK"/>
                  </a:rPr>
                  <a:t>MJ/</a:t>
                </a:r>
                <a:r>
                  <a:rPr lang="th-TH" sz="1600" b="1" i="0" strike="noStrike">
                    <a:solidFill>
                      <a:srgbClr val="000000"/>
                    </a:solidFill>
                    <a:latin typeface="TH SarabunPSK"/>
                    <a:cs typeface="TH SarabunPSK"/>
                  </a:rPr>
                  <a:t>ห้อง-วัน</a:t>
                </a:r>
              </a:p>
            </c:rich>
          </c:tx>
          <c:layout>
            <c:manualLayout>
              <c:xMode val="edge"/>
              <c:yMode val="edge"/>
              <c:x val="0.13226661612132992"/>
              <c:y val="6.1729225594373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th-TH"/>
          </a:p>
        </c:txPr>
        <c:crossAx val="201373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365108448705698"/>
          <c:y val="0.49320541243024241"/>
          <c:w val="0.10230692076228692"/>
          <c:h val="0.11456336161863269"/>
        </c:manualLayout>
      </c:layout>
      <c:overlay val="0"/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ข้อมูลเปรียบเทียบการใช้พลังงานไฟฟ้า</a:t>
            </a:r>
            <a:r>
              <a:rPr lang="th-TH" baseline="0"/>
              <a:t> อาคาร </a:t>
            </a:r>
            <a:r>
              <a:rPr lang="en-US" baseline="0"/>
              <a:t>A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2559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A'!$B$6:$B$17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A'!$H$6:$H$17</c:f>
              <c:numCache>
                <c:formatCode>General</c:formatCode>
                <c:ptCount val="12"/>
                <c:pt idx="0">
                  <c:v>31014</c:v>
                </c:pt>
                <c:pt idx="1">
                  <c:v>33521</c:v>
                </c:pt>
                <c:pt idx="2">
                  <c:v>39238</c:v>
                </c:pt>
                <c:pt idx="3">
                  <c:v>42402</c:v>
                </c:pt>
                <c:pt idx="4">
                  <c:v>41017</c:v>
                </c:pt>
                <c:pt idx="5">
                  <c:v>29625</c:v>
                </c:pt>
                <c:pt idx="6">
                  <c:v>25433</c:v>
                </c:pt>
                <c:pt idx="7">
                  <c:v>35511</c:v>
                </c:pt>
                <c:pt idx="8">
                  <c:v>34582</c:v>
                </c:pt>
                <c:pt idx="9">
                  <c:v>38607</c:v>
                </c:pt>
                <c:pt idx="10">
                  <c:v>36029</c:v>
                </c:pt>
                <c:pt idx="11">
                  <c:v>24809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9C-4B80-B38C-5250BD0E0BC0}"/>
            </c:ext>
          </c:extLst>
        </c:ser>
        <c:ser>
          <c:idx val="1"/>
          <c:order val="1"/>
          <c:tx>
            <c:v>2560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A'!$B$6:$B$17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A'!$I$6:$I$17</c:f>
              <c:numCache>
                <c:formatCode>General</c:formatCode>
                <c:ptCount val="12"/>
                <c:pt idx="0">
                  <c:v>25799</c:v>
                </c:pt>
                <c:pt idx="1">
                  <c:v>32392</c:v>
                </c:pt>
                <c:pt idx="2">
                  <c:v>40254</c:v>
                </c:pt>
                <c:pt idx="3">
                  <c:v>35864</c:v>
                </c:pt>
                <c:pt idx="4">
                  <c:v>36224</c:v>
                </c:pt>
                <c:pt idx="5">
                  <c:v>26033</c:v>
                </c:pt>
                <c:pt idx="6">
                  <c:v>23910</c:v>
                </c:pt>
                <c:pt idx="7">
                  <c:v>30156</c:v>
                </c:pt>
                <c:pt idx="8">
                  <c:v>40681</c:v>
                </c:pt>
                <c:pt idx="9">
                  <c:v>33450</c:v>
                </c:pt>
                <c:pt idx="10">
                  <c:v>30923</c:v>
                </c:pt>
                <c:pt idx="11">
                  <c:v>30204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9C-4B80-B38C-5250BD0E0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7133440"/>
        <c:axId val="2013962544"/>
      </c:barChart>
      <c:catAx>
        <c:axId val="17871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2544"/>
        <c:crosses val="autoZero"/>
        <c:auto val="1"/>
        <c:lblAlgn val="ctr"/>
        <c:lblOffset val="100"/>
        <c:noMultiLvlLbl val="0"/>
      </c:catAx>
      <c:valAx>
        <c:axId val="201396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78713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ข้อมูลการใช้พลังงาน</a:t>
            </a:r>
            <a:r>
              <a:rPr lang="en-US"/>
              <a:t> </a:t>
            </a:r>
            <a:r>
              <a:rPr lang="th-TH"/>
              <a:t>อาคาร</a:t>
            </a:r>
            <a:r>
              <a:rPr lang="th-TH" baseline="0"/>
              <a:t> </a:t>
            </a:r>
            <a:r>
              <a:rPr lang="en-US" baseline="0"/>
              <a:t>B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2559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B'!$B$6:$B$17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B'!$H$6:$H$17</c:f>
              <c:numCache>
                <c:formatCode>General</c:formatCode>
                <c:ptCount val="12"/>
                <c:pt idx="0">
                  <c:v>34282</c:v>
                </c:pt>
                <c:pt idx="1">
                  <c:v>31859</c:v>
                </c:pt>
                <c:pt idx="2">
                  <c:v>42945</c:v>
                </c:pt>
                <c:pt idx="3">
                  <c:v>43668</c:v>
                </c:pt>
                <c:pt idx="4">
                  <c:v>51314</c:v>
                </c:pt>
                <c:pt idx="5">
                  <c:v>35411</c:v>
                </c:pt>
                <c:pt idx="6">
                  <c:v>37095</c:v>
                </c:pt>
                <c:pt idx="7">
                  <c:v>41854</c:v>
                </c:pt>
                <c:pt idx="8">
                  <c:v>30395</c:v>
                </c:pt>
                <c:pt idx="9">
                  <c:v>32256</c:v>
                </c:pt>
                <c:pt idx="10">
                  <c:v>34469</c:v>
                </c:pt>
                <c:pt idx="11">
                  <c:v>23923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C6-4802-91DB-0F83117A1DEC}"/>
            </c:ext>
          </c:extLst>
        </c:ser>
        <c:ser>
          <c:idx val="1"/>
          <c:order val="1"/>
          <c:tx>
            <c:v>2560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B'!$B$6:$B$17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B'!$I$6:$I$17</c:f>
              <c:numCache>
                <c:formatCode>General</c:formatCode>
                <c:ptCount val="12"/>
                <c:pt idx="0">
                  <c:v>32730</c:v>
                </c:pt>
                <c:pt idx="1">
                  <c:v>29606</c:v>
                </c:pt>
                <c:pt idx="2">
                  <c:v>39921</c:v>
                </c:pt>
                <c:pt idx="3">
                  <c:v>37264</c:v>
                </c:pt>
                <c:pt idx="4">
                  <c:v>41365</c:v>
                </c:pt>
                <c:pt idx="5">
                  <c:v>34253</c:v>
                </c:pt>
                <c:pt idx="6">
                  <c:v>32544</c:v>
                </c:pt>
                <c:pt idx="7">
                  <c:v>37700</c:v>
                </c:pt>
                <c:pt idx="8">
                  <c:v>33527</c:v>
                </c:pt>
                <c:pt idx="9">
                  <c:v>32963</c:v>
                </c:pt>
                <c:pt idx="10">
                  <c:v>29087</c:v>
                </c:pt>
                <c:pt idx="11">
                  <c:v>24764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C6-4802-91DB-0F83117A1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3965808"/>
        <c:axId val="2013967440"/>
      </c:barChart>
      <c:catAx>
        <c:axId val="201396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7440"/>
        <c:crosses val="autoZero"/>
        <c:auto val="1"/>
        <c:lblAlgn val="ctr"/>
        <c:lblOffset val="100"/>
        <c:noMultiLvlLbl val="0"/>
      </c:catAx>
      <c:valAx>
        <c:axId val="201396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ข้อมูลเปรียบเทียบการใช้พลังงาน</a:t>
            </a:r>
            <a:r>
              <a:rPr lang="th-TH" baseline="0"/>
              <a:t> อาคาร </a:t>
            </a:r>
            <a:r>
              <a:rPr lang="en-US" baseline="0"/>
              <a:t>C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2559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C'!$B$6:$B$17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C'!$H$6:$H$17</c:f>
              <c:numCache>
                <c:formatCode>General</c:formatCode>
                <c:ptCount val="12"/>
                <c:pt idx="0">
                  <c:v>31224</c:v>
                </c:pt>
                <c:pt idx="1">
                  <c:v>29140</c:v>
                </c:pt>
                <c:pt idx="2">
                  <c:v>38417</c:v>
                </c:pt>
                <c:pt idx="3">
                  <c:v>42290</c:v>
                </c:pt>
                <c:pt idx="4">
                  <c:v>48589</c:v>
                </c:pt>
                <c:pt idx="5">
                  <c:v>35444</c:v>
                </c:pt>
                <c:pt idx="6">
                  <c:v>35072</c:v>
                </c:pt>
                <c:pt idx="7">
                  <c:v>43555</c:v>
                </c:pt>
                <c:pt idx="8">
                  <c:v>32583</c:v>
                </c:pt>
                <c:pt idx="9">
                  <c:v>33137</c:v>
                </c:pt>
                <c:pt idx="10">
                  <c:v>33716</c:v>
                </c:pt>
                <c:pt idx="11">
                  <c:v>22856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8F-4834-B32C-AE76CA9BD38A}"/>
            </c:ext>
          </c:extLst>
        </c:ser>
        <c:ser>
          <c:idx val="1"/>
          <c:order val="1"/>
          <c:tx>
            <c:v>2560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C'!$B$6:$B$17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C'!$I$6:$I$17</c:f>
              <c:numCache>
                <c:formatCode>General</c:formatCode>
                <c:ptCount val="12"/>
                <c:pt idx="0">
                  <c:v>30951</c:v>
                </c:pt>
                <c:pt idx="1">
                  <c:v>28122</c:v>
                </c:pt>
                <c:pt idx="2">
                  <c:v>38065</c:v>
                </c:pt>
                <c:pt idx="3">
                  <c:v>37672</c:v>
                </c:pt>
                <c:pt idx="4">
                  <c:v>40651</c:v>
                </c:pt>
                <c:pt idx="5">
                  <c:v>36514</c:v>
                </c:pt>
                <c:pt idx="6">
                  <c:v>33946</c:v>
                </c:pt>
                <c:pt idx="7">
                  <c:v>40144</c:v>
                </c:pt>
                <c:pt idx="8">
                  <c:v>37192</c:v>
                </c:pt>
                <c:pt idx="9">
                  <c:v>30507</c:v>
                </c:pt>
                <c:pt idx="10">
                  <c:v>29110</c:v>
                </c:pt>
                <c:pt idx="11">
                  <c:v>25112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8F-4834-B32C-AE76CA9B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3966896"/>
        <c:axId val="2013967984"/>
      </c:barChart>
      <c:catAx>
        <c:axId val="201396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7984"/>
        <c:crosses val="autoZero"/>
        <c:auto val="1"/>
        <c:lblAlgn val="ctr"/>
        <c:lblOffset val="100"/>
        <c:noMultiLvlLbl val="0"/>
      </c:catAx>
      <c:valAx>
        <c:axId val="201396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เปรียบเทียบข้อมูลการใช้พลัง</a:t>
            </a:r>
            <a:r>
              <a:rPr lang="th-TH" baseline="0"/>
              <a:t> อาคาร </a:t>
            </a:r>
            <a:r>
              <a:rPr lang="en-US" baseline="0"/>
              <a:t>D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2559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D'!$B$6:$B$17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D'!$H$6:$H$17</c:f>
              <c:numCache>
                <c:formatCode>General</c:formatCode>
                <c:ptCount val="12"/>
                <c:pt idx="0">
                  <c:v>57300</c:v>
                </c:pt>
                <c:pt idx="1">
                  <c:v>54860</c:v>
                </c:pt>
                <c:pt idx="2">
                  <c:v>71520</c:v>
                </c:pt>
                <c:pt idx="3">
                  <c:v>65560</c:v>
                </c:pt>
                <c:pt idx="4">
                  <c:v>70860</c:v>
                </c:pt>
                <c:pt idx="5">
                  <c:v>34480</c:v>
                </c:pt>
                <c:pt idx="6">
                  <c:v>33840</c:v>
                </c:pt>
                <c:pt idx="7">
                  <c:v>61660</c:v>
                </c:pt>
                <c:pt idx="8">
                  <c:v>57100</c:v>
                </c:pt>
                <c:pt idx="9">
                  <c:v>58820</c:v>
                </c:pt>
                <c:pt idx="10">
                  <c:v>58241</c:v>
                </c:pt>
                <c:pt idx="11">
                  <c:v>42892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8-4674-8434-61D286D7DA07}"/>
            </c:ext>
          </c:extLst>
        </c:ser>
        <c:ser>
          <c:idx val="1"/>
          <c:order val="1"/>
          <c:tx>
            <c:v>2560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'[22]ข้อมูลคอนโด D'!$B$6:$B$17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'[22]ข้อมูลคอนโด D'!$I$6:$I$17</c:f>
              <c:numCache>
                <c:formatCode>General</c:formatCode>
                <c:ptCount val="12"/>
                <c:pt idx="0">
                  <c:v>49640</c:v>
                </c:pt>
                <c:pt idx="1">
                  <c:v>52360</c:v>
                </c:pt>
                <c:pt idx="2">
                  <c:v>67520</c:v>
                </c:pt>
                <c:pt idx="3">
                  <c:v>58360</c:v>
                </c:pt>
                <c:pt idx="4">
                  <c:v>61120</c:v>
                </c:pt>
                <c:pt idx="5">
                  <c:v>32800</c:v>
                </c:pt>
                <c:pt idx="6">
                  <c:v>31880</c:v>
                </c:pt>
                <c:pt idx="7">
                  <c:v>55120</c:v>
                </c:pt>
                <c:pt idx="8">
                  <c:v>61700</c:v>
                </c:pt>
                <c:pt idx="9">
                  <c:v>55260</c:v>
                </c:pt>
                <c:pt idx="10">
                  <c:v>50100</c:v>
                </c:pt>
                <c:pt idx="11">
                  <c:v>34424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8-4674-8434-61D286D7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3966352"/>
        <c:axId val="2013969072"/>
      </c:barChart>
      <c:catAx>
        <c:axId val="201396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9072"/>
        <c:crosses val="autoZero"/>
        <c:auto val="1"/>
        <c:lblAlgn val="ctr"/>
        <c:lblOffset val="100"/>
        <c:noMultiLvlLbl val="0"/>
      </c:catAx>
      <c:valAx>
        <c:axId val="20139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6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ข้อมูลเปรียบเทียบการใช้ไฟฟ้าร้านค้า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[23]Sheet1!$O$136</c:f>
              <c:strCache>
                <c:ptCount val="1"/>
                <c:pt idx="0">
                  <c:v>ปี 2559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[23]Sheet1!$N$137:$N$149</c:f>
              <c:strCache>
                <c:ptCount val="13"/>
                <c:pt idx="0">
                  <c:v>ร้านอาหาร</c:v>
                </c:pt>
                <c:pt idx="1">
                  <c:v>ร้านคอม</c:v>
                </c:pt>
                <c:pt idx="2">
                  <c:v>ร้านเบเกอร์รี่</c:v>
                </c:pt>
                <c:pt idx="3">
                  <c:v>ร้านซักรีด</c:v>
                </c:pt>
                <c:pt idx="4">
                  <c:v>ร้านขายน้ำปั่น</c:v>
                </c:pt>
                <c:pt idx="5">
                  <c:v>การ์ตูน</c:v>
                </c:pt>
                <c:pt idx="6">
                  <c:v>ร้านอาหารญี่ปุ่น</c:v>
                </c:pt>
                <c:pt idx="7">
                  <c:v>ร้านซักรีดอาคาร A</c:v>
                </c:pt>
                <c:pt idx="8">
                  <c:v>7-11 อาคาร D</c:v>
                </c:pt>
                <c:pt idx="9">
                  <c:v>ร้านซักรีดอาคาร D1</c:v>
                </c:pt>
                <c:pt idx="10">
                  <c:v>ร้านซักรีดอาคาร D2</c:v>
                </c:pt>
                <c:pt idx="11">
                  <c:v>ร้านก๋วยเตี๋ยว</c:v>
                </c:pt>
                <c:pt idx="12">
                  <c:v>ร้านเบอร์เกอร์อาคาร D</c:v>
                </c:pt>
              </c:strCache>
            </c:strRef>
          </c:cat>
          <c:val>
            <c:numRef>
              <c:f>[23]Sheet1!$O$137:$O$149</c:f>
              <c:numCache>
                <c:formatCode>General</c:formatCode>
                <c:ptCount val="13"/>
                <c:pt idx="0">
                  <c:v>11236</c:v>
                </c:pt>
                <c:pt idx="1">
                  <c:v>897</c:v>
                </c:pt>
                <c:pt idx="2">
                  <c:v>4580</c:v>
                </c:pt>
                <c:pt idx="3">
                  <c:v>3401</c:v>
                </c:pt>
                <c:pt idx="4">
                  <c:v>3176</c:v>
                </c:pt>
                <c:pt idx="5">
                  <c:v>2185</c:v>
                </c:pt>
                <c:pt idx="6">
                  <c:v>1227</c:v>
                </c:pt>
                <c:pt idx="7">
                  <c:v>436</c:v>
                </c:pt>
                <c:pt idx="8">
                  <c:v>103069</c:v>
                </c:pt>
                <c:pt idx="9">
                  <c:v>2541</c:v>
                </c:pt>
                <c:pt idx="10">
                  <c:v>756</c:v>
                </c:pt>
                <c:pt idx="11">
                  <c:v>7765</c:v>
                </c:pt>
                <c:pt idx="12">
                  <c:v>1958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6A-4225-9856-A8CDEE3E8218}"/>
            </c:ext>
          </c:extLst>
        </c:ser>
        <c:ser>
          <c:idx val="1"/>
          <c:order val="1"/>
          <c:tx>
            <c:strRef>
              <c:f>[23]Sheet1!$P$136</c:f>
              <c:strCache>
                <c:ptCount val="1"/>
                <c:pt idx="0">
                  <c:v>ปี 2560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[23]Sheet1!$N$137:$N$149</c:f>
              <c:strCache>
                <c:ptCount val="13"/>
                <c:pt idx="0">
                  <c:v>ร้านอาหาร</c:v>
                </c:pt>
                <c:pt idx="1">
                  <c:v>ร้านคอม</c:v>
                </c:pt>
                <c:pt idx="2">
                  <c:v>ร้านเบเกอร์รี่</c:v>
                </c:pt>
                <c:pt idx="3">
                  <c:v>ร้านซักรีด</c:v>
                </c:pt>
                <c:pt idx="4">
                  <c:v>ร้านขายน้ำปั่น</c:v>
                </c:pt>
                <c:pt idx="5">
                  <c:v>การ์ตูน</c:v>
                </c:pt>
                <c:pt idx="6">
                  <c:v>ร้านอาหารญี่ปุ่น</c:v>
                </c:pt>
                <c:pt idx="7">
                  <c:v>ร้านซักรีดอาคาร A</c:v>
                </c:pt>
                <c:pt idx="8">
                  <c:v>7-11 อาคาร D</c:v>
                </c:pt>
                <c:pt idx="9">
                  <c:v>ร้านซักรีดอาคาร D1</c:v>
                </c:pt>
                <c:pt idx="10">
                  <c:v>ร้านซักรีดอาคาร D2</c:v>
                </c:pt>
                <c:pt idx="11">
                  <c:v>ร้านก๋วยเตี๋ยว</c:v>
                </c:pt>
                <c:pt idx="12">
                  <c:v>ร้านเบอร์เกอร์อาคาร D</c:v>
                </c:pt>
              </c:strCache>
            </c:strRef>
          </c:cat>
          <c:val>
            <c:numRef>
              <c:f>[23]Sheet1!$P$137:$P$149</c:f>
              <c:numCache>
                <c:formatCode>General</c:formatCode>
                <c:ptCount val="13"/>
                <c:pt idx="0">
                  <c:v>11538</c:v>
                </c:pt>
                <c:pt idx="1">
                  <c:v>998</c:v>
                </c:pt>
                <c:pt idx="2">
                  <c:v>4193</c:v>
                </c:pt>
                <c:pt idx="3">
                  <c:v>3243</c:v>
                </c:pt>
                <c:pt idx="4">
                  <c:v>3005</c:v>
                </c:pt>
                <c:pt idx="5">
                  <c:v>2405</c:v>
                </c:pt>
                <c:pt idx="6">
                  <c:v>387</c:v>
                </c:pt>
                <c:pt idx="7">
                  <c:v>635</c:v>
                </c:pt>
                <c:pt idx="8">
                  <c:v>88473</c:v>
                </c:pt>
                <c:pt idx="9">
                  <c:v>3171</c:v>
                </c:pt>
                <c:pt idx="10">
                  <c:v>932</c:v>
                </c:pt>
                <c:pt idx="11">
                  <c:v>6329</c:v>
                </c:pt>
                <c:pt idx="12">
                  <c:v>3643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6A-4225-9856-A8CDEE3E8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3970160"/>
        <c:axId val="2013970704"/>
      </c:barChart>
      <c:catAx>
        <c:axId val="201397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70704"/>
        <c:crosses val="autoZero"/>
        <c:auto val="1"/>
        <c:lblAlgn val="ctr"/>
        <c:lblOffset val="100"/>
        <c:noMultiLvlLbl val="0"/>
      </c:catAx>
      <c:valAx>
        <c:axId val="201397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7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การใช้พลังงานความร้อน</a:t>
            </a:r>
          </a:p>
        </c:rich>
      </c:tx>
      <c:layout>
        <c:manualLayout>
          <c:xMode val="edge"/>
          <c:yMode val="edge"/>
          <c:x val="0.31209979534496546"/>
          <c:y val="2.01510736354806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8370067594446261E-2"/>
          <c:y val="0.22637865992810799"/>
          <c:w val="0.8325994547434219"/>
          <c:h val="0.56693090486343578"/>
        </c:manualLayout>
      </c:layout>
      <c:barChart>
        <c:barDir val="col"/>
        <c:grouping val="clustered"/>
        <c:varyColors val="0"/>
        <c:ser>
          <c:idx val="0"/>
          <c:order val="0"/>
          <c:tx>
            <c:v>ปี 2559</c:v>
          </c:tx>
          <c:invertIfNegative val="0"/>
          <c:cat>
            <c:strRef>
              <c:f>'ผ (ค)'!$V$5:$AG$5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'ผ (ค)'!$V$6:$AG$6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8B-4849-95AA-B05EA5226654}"/>
            </c:ext>
          </c:extLst>
        </c:ser>
        <c:ser>
          <c:idx val="1"/>
          <c:order val="1"/>
          <c:tx>
            <c:v>ปี 2560</c:v>
          </c:tx>
          <c:invertIfNegative val="0"/>
          <c:cat>
            <c:strRef>
              <c:f>'ผ (ค)'!$V$5:$AG$5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'ผ (ค)'!$V$7:$AG$7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8B-4849-95AA-B05EA522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3972880"/>
        <c:axId val="2013969616"/>
      </c:barChart>
      <c:catAx>
        <c:axId val="201397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013969616"/>
        <c:crosses val="autoZero"/>
        <c:auto val="1"/>
        <c:lblAlgn val="ctr"/>
        <c:lblOffset val="100"/>
        <c:noMultiLvlLbl val="0"/>
      </c:catAx>
      <c:valAx>
        <c:axId val="201396961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01397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69206354712273"/>
          <c:y val="0.48819052638105281"/>
          <c:w val="7.7092511013215945E-2"/>
          <c:h val="0.13582728832124336"/>
        </c:manualLayout>
      </c:layout>
      <c:overlay val="0"/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6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 baseline="0"/>
              <a:t>เปรียบเทียบการใช้พลังงานเชื้อเพลิงผลิตไฟฟ้าอาคาร </a:t>
            </a:r>
            <a:r>
              <a:rPr lang="en-US" sz="1200" baseline="0"/>
              <a:t>ABCD</a:t>
            </a:r>
            <a:endParaRPr lang="th-TH" sz="1200" baseline="0"/>
          </a:p>
        </c:rich>
      </c:tx>
      <c:layout>
        <c:manualLayout>
          <c:xMode val="edge"/>
          <c:yMode val="edge"/>
          <c:x val="0.1403818897637795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ปี 2559</c:v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[22]แปลงน้ำมัน!$K$5:$K$16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[22]แปลงน้ำมัน!$L$5:$L$16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560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B3-4FE3-A4F3-4CD80A14E886}"/>
            </c:ext>
          </c:extLst>
        </c:ser>
        <c:ser>
          <c:idx val="1"/>
          <c:order val="1"/>
          <c:tx>
            <c:v>ปี 2560</c:v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[22]แปลงน้ำมัน!$K$5:$K$16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[22]แปลงน้ำมัน!$M$5:$M$16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488</c:v>
                </c:pt>
                <c:pt idx="8">
                  <c:v>488</c:v>
                </c:pt>
                <c:pt idx="9">
                  <c:v>0</c:v>
                </c:pt>
                <c:pt idx="10">
                  <c:v>0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B3-4FE3-A4F3-4CD80A14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3971248"/>
        <c:axId val="2013973424"/>
        <c:axId val="2013894768"/>
      </c:bar3DChart>
      <c:catAx>
        <c:axId val="201397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73424"/>
        <c:crosses val="autoZero"/>
        <c:auto val="1"/>
        <c:lblAlgn val="ctr"/>
        <c:lblOffset val="100"/>
        <c:noMultiLvlLbl val="0"/>
      </c:catAx>
      <c:valAx>
        <c:axId val="201397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หน่วย</a:t>
                </a:r>
                <a:r>
                  <a:rPr lang="th-TH" baseline="0"/>
                  <a:t> </a:t>
                </a:r>
                <a:r>
                  <a:rPr lang="en-US" baseline="0"/>
                  <a:t>: </a:t>
                </a:r>
                <a:r>
                  <a:rPr lang="th-TH" baseline="0"/>
                  <a:t>ลิตร</a:t>
                </a:r>
                <a:endParaRPr lang="th-T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3971248"/>
        <c:crosses val="autoZero"/>
        <c:crossBetween val="between"/>
      </c:valAx>
      <c:serAx>
        <c:axId val="2013894768"/>
        <c:scaling>
          <c:orientation val="minMax"/>
        </c:scaling>
        <c:delete val="1"/>
        <c:axPos val="b"/>
        <c:majorTickMark val="none"/>
        <c:minorTickMark val="none"/>
        <c:tickLblPos val="nextTo"/>
        <c:crossAx val="2013973424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9644183941794131"/>
          <c:y val="0.47477303873256199"/>
          <c:w val="8.1039688652797287E-2"/>
          <c:h val="0.1478112195387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145728673998258"/>
          <c:y val="2.9088824076498685E-2"/>
          <c:w val="0.75162636089040047"/>
          <c:h val="0.70097609867535915"/>
        </c:manualLayout>
      </c:layout>
      <c:bar3D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cat>
            <c:strRef>
              <c:f>[22]สัดส่วนการใช้พลังงาน!$B$6:$B$11</c:f>
              <c:strCache>
                <c:ptCount val="6"/>
                <c:pt idx="0">
                  <c:v>ปรับอากาศ</c:v>
                </c:pt>
                <c:pt idx="1">
                  <c:v>แสงสว่าง</c:v>
                </c:pt>
                <c:pt idx="2">
                  <c:v>ลิฟท์</c:v>
                </c:pt>
                <c:pt idx="3">
                  <c:v>ปั๊มน้ำ</c:v>
                </c:pt>
                <c:pt idx="4">
                  <c:v>อุปกรณ์ ส.น.ง</c:v>
                </c:pt>
                <c:pt idx="5">
                  <c:v>อื่นๆ</c:v>
                </c:pt>
              </c:strCache>
            </c:strRef>
          </c:cat>
          <c:val>
            <c:numRef>
              <c:f>[22]สัดส่วนการใช้พลังงาน!$E$6:$E$11</c:f>
              <c:numCache>
                <c:formatCode>General</c:formatCode>
                <c:ptCount val="6"/>
                <c:pt idx="0">
                  <c:v>1069428.25</c:v>
                </c:pt>
                <c:pt idx="1">
                  <c:v>486103.75</c:v>
                </c:pt>
                <c:pt idx="2">
                  <c:v>213885.65</c:v>
                </c:pt>
                <c:pt idx="3">
                  <c:v>97220.75</c:v>
                </c:pt>
                <c:pt idx="4">
                  <c:v>58332.45</c:v>
                </c:pt>
                <c:pt idx="5">
                  <c:v>19444.150000000001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78-413B-BFC0-B753799B96B8}"/>
            </c:ext>
          </c:extLst>
        </c:ser>
        <c:ser>
          <c:idx val="1"/>
          <c:order val="1"/>
          <c:tx>
            <c:v>2560</c:v>
          </c:tx>
          <c:invertIfNegative val="0"/>
          <c:cat>
            <c:strRef>
              <c:f>[22]สัดส่วนการใช้พลังงาน!$B$6:$B$11</c:f>
              <c:strCache>
                <c:ptCount val="6"/>
                <c:pt idx="0">
                  <c:v>ปรับอากาศ</c:v>
                </c:pt>
                <c:pt idx="1">
                  <c:v>แสงสว่าง</c:v>
                </c:pt>
                <c:pt idx="2">
                  <c:v>ลิฟท์</c:v>
                </c:pt>
                <c:pt idx="3">
                  <c:v>ปั๊มน้ำ</c:v>
                </c:pt>
                <c:pt idx="4">
                  <c:v>อุปกรณ์ ส.น.ง</c:v>
                </c:pt>
                <c:pt idx="5">
                  <c:v>อื่นๆ</c:v>
                </c:pt>
              </c:strCache>
            </c:strRef>
          </c:cat>
          <c:val>
            <c:numRef>
              <c:f>[22]สัดส่วนการใช้พลังงาน!$F$6:$F$11</c:f>
              <c:numCache>
                <c:formatCode>General</c:formatCode>
                <c:ptCount val="6"/>
                <c:pt idx="0">
                  <c:v>995436.20000000007</c:v>
                </c:pt>
                <c:pt idx="1">
                  <c:v>452471</c:v>
                </c:pt>
                <c:pt idx="2">
                  <c:v>199087.24</c:v>
                </c:pt>
                <c:pt idx="3">
                  <c:v>90494.200000000012</c:v>
                </c:pt>
                <c:pt idx="4">
                  <c:v>54296.52</c:v>
                </c:pt>
                <c:pt idx="5">
                  <c:v>18098.84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78-413B-BFC0-B753799B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3962000"/>
        <c:axId val="2013743616"/>
        <c:axId val="0"/>
      </c:bar3DChart>
      <c:catAx>
        <c:axId val="2013962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3743616"/>
        <c:crosses val="autoZero"/>
        <c:auto val="1"/>
        <c:lblAlgn val="ctr"/>
        <c:lblOffset val="100"/>
        <c:noMultiLvlLbl val="0"/>
      </c:catAx>
      <c:valAx>
        <c:axId val="2013743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1396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CheckBox" lockText="1"/>
</file>

<file path=xl/ctrlProps/ctrlProp102.xml><?xml version="1.0" encoding="utf-8"?>
<formControlPr xmlns="http://schemas.microsoft.com/office/spreadsheetml/2009/9/main" objectType="CheckBox" lockText="1"/>
</file>

<file path=xl/ctrlProps/ctrlProp103.xml><?xml version="1.0" encoding="utf-8"?>
<formControlPr xmlns="http://schemas.microsoft.com/office/spreadsheetml/2009/9/main" objectType="CheckBox" lockText="1"/>
</file>

<file path=xl/ctrlProps/ctrlProp104.xml><?xml version="1.0" encoding="utf-8"?>
<formControlPr xmlns="http://schemas.microsoft.com/office/spreadsheetml/2009/9/main" objectType="CheckBox" lockText="1"/>
</file>

<file path=xl/ctrlProps/ctrlProp105.xml><?xml version="1.0" encoding="utf-8"?>
<formControlPr xmlns="http://schemas.microsoft.com/office/spreadsheetml/2009/9/main" objectType="CheckBox" checked="Checked" lockText="1"/>
</file>

<file path=xl/ctrlProps/ctrlProp106.xml><?xml version="1.0" encoding="utf-8"?>
<formControlPr xmlns="http://schemas.microsoft.com/office/spreadsheetml/2009/9/main" objectType="CheckBox" lockText="1"/>
</file>

<file path=xl/ctrlProps/ctrlProp107.xml><?xml version="1.0" encoding="utf-8"?>
<formControlPr xmlns="http://schemas.microsoft.com/office/spreadsheetml/2009/9/main" objectType="CheckBox" lockText="1"/>
</file>

<file path=xl/ctrlProps/ctrlProp108.xml><?xml version="1.0" encoding="utf-8"?>
<formControlPr xmlns="http://schemas.microsoft.com/office/spreadsheetml/2009/9/main" objectType="CheckBox" lockText="1"/>
</file>

<file path=xl/ctrlProps/ctrlProp109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checked="Checked" lockText="1"/>
</file>

<file path=xl/ctrlProps/ctrlProp113.xml><?xml version="1.0" encoding="utf-8"?>
<formControlPr xmlns="http://schemas.microsoft.com/office/spreadsheetml/2009/9/main" objectType="CheckBox" lockText="1"/>
</file>

<file path=xl/ctrlProps/ctrlProp114.xml><?xml version="1.0" encoding="utf-8"?>
<formControlPr xmlns="http://schemas.microsoft.com/office/spreadsheetml/2009/9/main" objectType="CheckBox" lockText="1"/>
</file>

<file path=xl/ctrlProps/ctrlProp115.xml><?xml version="1.0" encoding="utf-8"?>
<formControlPr xmlns="http://schemas.microsoft.com/office/spreadsheetml/2009/9/main" objectType="CheckBox" lockText="1"/>
</file>

<file path=xl/ctrlProps/ctrlProp116.xml><?xml version="1.0" encoding="utf-8"?>
<formControlPr xmlns="http://schemas.microsoft.com/office/spreadsheetml/2009/9/main" objectType="CheckBox" checked="Checked" lockText="1"/>
</file>

<file path=xl/ctrlProps/ctrlProp117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lockText="1"/>
</file>

<file path=xl/ctrlProps/ctrlProp119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CheckBox" checked="Checked" lockText="1"/>
</file>

<file path=xl/ctrlProps/ctrlProp122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CheckBox" lockText="1"/>
</file>

<file path=xl/ctrlProps/ctrlProp124.xml><?xml version="1.0" encoding="utf-8"?>
<formControlPr xmlns="http://schemas.microsoft.com/office/spreadsheetml/2009/9/main" objectType="CheckBox" lockText="1"/>
</file>

<file path=xl/ctrlProps/ctrlProp125.xml><?xml version="1.0" encoding="utf-8"?>
<formControlPr xmlns="http://schemas.microsoft.com/office/spreadsheetml/2009/9/main" objectType="CheckBox" lockText="1"/>
</file>

<file path=xl/ctrlProps/ctrlProp126.xml><?xml version="1.0" encoding="utf-8"?>
<formControlPr xmlns="http://schemas.microsoft.com/office/spreadsheetml/2009/9/main" objectType="CheckBox" lockText="1"/>
</file>

<file path=xl/ctrlProps/ctrlProp127.xml><?xml version="1.0" encoding="utf-8"?>
<formControlPr xmlns="http://schemas.microsoft.com/office/spreadsheetml/2009/9/main" objectType="CheckBox" lockText="1"/>
</file>

<file path=xl/ctrlProps/ctrlProp128.xml><?xml version="1.0" encoding="utf-8"?>
<formControlPr xmlns="http://schemas.microsoft.com/office/spreadsheetml/2009/9/main" objectType="CheckBox" lockText="1"/>
</file>

<file path=xl/ctrlProps/ctrlProp129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30.xml><?xml version="1.0" encoding="utf-8"?>
<formControlPr xmlns="http://schemas.microsoft.com/office/spreadsheetml/2009/9/main" objectType="CheckBox" lockText="1"/>
</file>

<file path=xl/ctrlProps/ctrlProp131.xml><?xml version="1.0" encoding="utf-8"?>
<formControlPr xmlns="http://schemas.microsoft.com/office/spreadsheetml/2009/9/main" objectType="CheckBox" lockText="1"/>
</file>

<file path=xl/ctrlProps/ctrlProp132.xml><?xml version="1.0" encoding="utf-8"?>
<formControlPr xmlns="http://schemas.microsoft.com/office/spreadsheetml/2009/9/main" objectType="CheckBox" lockText="1"/>
</file>

<file path=xl/ctrlProps/ctrlProp133.xml><?xml version="1.0" encoding="utf-8"?>
<formControlPr xmlns="http://schemas.microsoft.com/office/spreadsheetml/2009/9/main" objectType="CheckBox" lockText="1"/>
</file>

<file path=xl/ctrlProps/ctrlProp134.xml><?xml version="1.0" encoding="utf-8"?>
<formControlPr xmlns="http://schemas.microsoft.com/office/spreadsheetml/2009/9/main" objectType="CheckBox" lockText="1"/>
</file>

<file path=xl/ctrlProps/ctrlProp135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CheckBox" lockText="1"/>
</file>

<file path=xl/ctrlProps/ctrlProp137.xml><?xml version="1.0" encoding="utf-8"?>
<formControlPr xmlns="http://schemas.microsoft.com/office/spreadsheetml/2009/9/main" objectType="CheckBox" checked="Checked" lockText="1"/>
</file>

<file path=xl/ctrlProps/ctrlProp138.xml><?xml version="1.0" encoding="utf-8"?>
<formControlPr xmlns="http://schemas.microsoft.com/office/spreadsheetml/2009/9/main" objectType="CheckBox" lockText="1"/>
</file>

<file path=xl/ctrlProps/ctrlProp13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40.xml><?xml version="1.0" encoding="utf-8"?>
<formControlPr xmlns="http://schemas.microsoft.com/office/spreadsheetml/2009/9/main" objectType="CheckBox" checked="Checked" lockText="1"/>
</file>

<file path=xl/ctrlProps/ctrlProp141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CheckBox" lockText="1"/>
</file>

<file path=xl/ctrlProps/ctrlProp144.xml><?xml version="1.0" encoding="utf-8"?>
<formControlPr xmlns="http://schemas.microsoft.com/office/spreadsheetml/2009/9/main" objectType="CheckBox" checked="Checked" lockText="1"/>
</file>

<file path=xl/ctrlProps/ctrlProp145.xml><?xml version="1.0" encoding="utf-8"?>
<formControlPr xmlns="http://schemas.microsoft.com/office/spreadsheetml/2009/9/main" objectType="CheckBox" lockText="1"/>
</file>

<file path=xl/ctrlProps/ctrlProp146.xml><?xml version="1.0" encoding="utf-8"?>
<formControlPr xmlns="http://schemas.microsoft.com/office/spreadsheetml/2009/9/main" objectType="CheckBox" checked="Checked" lockText="1"/>
</file>

<file path=xl/ctrlProps/ctrlProp147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checked="Checked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checked="Checked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checked="Checked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checked="Checked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checked="Checked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checked="Checked" lockText="1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checked="Checked" lockText="1"/>
</file>

<file path=xl/ctrlProps/ctrlProp42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checked="Checked" lockText="1"/>
</file>

<file path=xl/ctrlProps/ctrlProp45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lockText="1"/>
</file>

<file path=xl/ctrlProps/ctrlProp47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checked="Checked" lockText="1"/>
</file>

<file path=xl/ctrlProps/ctrlProp4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checked="Checked" lockText="1"/>
</file>

<file path=xl/ctrlProps/ctrlProp52.xml><?xml version="1.0" encoding="utf-8"?>
<formControlPr xmlns="http://schemas.microsoft.com/office/spreadsheetml/2009/9/main" objectType="CheckBox" lockText="1"/>
</file>

<file path=xl/ctrlProps/ctrlProp53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checked="Checked" lockText="1"/>
</file>

<file path=xl/ctrlProps/ctrlProp56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CheckBox" lockText="1"/>
</file>

<file path=xl/ctrlProps/ctrlProp58.xml><?xml version="1.0" encoding="utf-8"?>
<formControlPr xmlns="http://schemas.microsoft.com/office/spreadsheetml/2009/9/main" objectType="CheckBox" lockText="1"/>
</file>

<file path=xl/ctrlProps/ctrlProp59.xml><?xml version="1.0" encoding="utf-8"?>
<formControlPr xmlns="http://schemas.microsoft.com/office/spreadsheetml/2009/9/main" objectType="CheckBox" checked="Checked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1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checked="Checked" lockText="1"/>
</file>

<file path=xl/ctrlProps/ctrlProp63.xml><?xml version="1.0" encoding="utf-8"?>
<formControlPr xmlns="http://schemas.microsoft.com/office/spreadsheetml/2009/9/main" objectType="CheckBox" lockText="1"/>
</file>

<file path=xl/ctrlProps/ctrlProp64.xml><?xml version="1.0" encoding="utf-8"?>
<formControlPr xmlns="http://schemas.microsoft.com/office/spreadsheetml/2009/9/main" objectType="CheckBox" lockText="1"/>
</file>

<file path=xl/ctrlProps/ctrlProp65.xml><?xml version="1.0" encoding="utf-8"?>
<formControlPr xmlns="http://schemas.microsoft.com/office/spreadsheetml/2009/9/main" objectType="CheckBox" lockText="1"/>
</file>

<file path=xl/ctrlProps/ctrlProp66.xml><?xml version="1.0" encoding="utf-8"?>
<formControlPr xmlns="http://schemas.microsoft.com/office/spreadsheetml/2009/9/main" objectType="CheckBox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8.xml><?xml version="1.0" encoding="utf-8"?>
<formControlPr xmlns="http://schemas.microsoft.com/office/spreadsheetml/2009/9/main" objectType="CheckBox" checked="Checked" lockText="1"/>
</file>

<file path=xl/ctrlProps/ctrlProp69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checked="Checked" lockText="1"/>
</file>

<file path=xl/ctrlProps/ctrlProp72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/>
</file>

<file path=xl/ctrlProps/ctrlProp79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checked="Checked" lockText="1"/>
</file>

<file path=xl/ctrlProps/ctrlProp81.xml><?xml version="1.0" encoding="utf-8"?>
<formControlPr xmlns="http://schemas.microsoft.com/office/spreadsheetml/2009/9/main" objectType="CheckBox" lockText="1"/>
</file>

<file path=xl/ctrlProps/ctrlProp82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checked="Checked" lockText="1"/>
</file>

<file path=xl/ctrlProps/ctrlProp84.xml><?xml version="1.0" encoding="utf-8"?>
<formControlPr xmlns="http://schemas.microsoft.com/office/spreadsheetml/2009/9/main" objectType="CheckBox" checked="Checked" lockText="1"/>
</file>

<file path=xl/ctrlProps/ctrlProp85.xml><?xml version="1.0" encoding="utf-8"?>
<formControlPr xmlns="http://schemas.microsoft.com/office/spreadsheetml/2009/9/main" objectType="CheckBox" lockText="1"/>
</file>

<file path=xl/ctrlProps/ctrlProp86.xml><?xml version="1.0" encoding="utf-8"?>
<formControlPr xmlns="http://schemas.microsoft.com/office/spreadsheetml/2009/9/main" objectType="CheckBox" lockText="1"/>
</file>

<file path=xl/ctrlProps/ctrlProp87.xml><?xml version="1.0" encoding="utf-8"?>
<formControlPr xmlns="http://schemas.microsoft.com/office/spreadsheetml/2009/9/main" objectType="CheckBox" checked="Checked" lockText="1"/>
</file>

<file path=xl/ctrlProps/ctrlProp88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checked="Checked" lockText="1"/>
</file>

<file path=xl/ctrlProps/ctrlProp91.xml><?xml version="1.0" encoding="utf-8"?>
<formControlPr xmlns="http://schemas.microsoft.com/office/spreadsheetml/2009/9/main" objectType="CheckBox" lockText="1"/>
</file>

<file path=xl/ctrlProps/ctrlProp92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lockText="1"/>
</file>

<file path=xl/ctrlProps/ctrlProp97.xml><?xml version="1.0" encoding="utf-8"?>
<formControlPr xmlns="http://schemas.microsoft.com/office/spreadsheetml/2009/9/main" objectType="CheckBox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98426</xdr:colOff>
      <xdr:row>6</xdr:row>
      <xdr:rowOff>152399</xdr:rowOff>
    </xdr:from>
    <xdr:to>
      <xdr:col>7</xdr:col>
      <xdr:colOff>1685926</xdr:colOff>
      <xdr:row>15</xdr:row>
      <xdr:rowOff>200025</xdr:rowOff>
    </xdr:to>
    <xdr:pic>
      <xdr:nvPicPr>
        <xdr:cNvPr id="3" name="Picture 2" descr="http://www.condosalaya.mahidol.ac.th/IMG_026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1" y="2666999"/>
          <a:ext cx="4749800" cy="345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263525</xdr:colOff>
      <xdr:row>6</xdr:row>
      <xdr:rowOff>244475</xdr:rowOff>
    </xdr:from>
    <xdr:to>
      <xdr:col>1</xdr:col>
      <xdr:colOff>558800</xdr:colOff>
      <xdr:row>6</xdr:row>
      <xdr:rowOff>511175</xdr:rowOff>
    </xdr:to>
    <xdr:sp macro="" textlink="">
      <xdr:nvSpPr>
        <xdr:cNvPr id="2" name="Oval 1"/>
        <xdr:cNvSpPr/>
      </xdr:nvSpPr>
      <xdr:spPr>
        <a:xfrm>
          <a:off x="806450" y="1968500"/>
          <a:ext cx="295275" cy="266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2</xdr:col>
      <xdr:colOff>292100</xdr:colOff>
      <xdr:row>8</xdr:row>
      <xdr:rowOff>400050</xdr:rowOff>
    </xdr:from>
    <xdr:to>
      <xdr:col>2</xdr:col>
      <xdr:colOff>587375</xdr:colOff>
      <xdr:row>8</xdr:row>
      <xdr:rowOff>666750</xdr:rowOff>
    </xdr:to>
    <xdr:sp macro="" textlink="">
      <xdr:nvSpPr>
        <xdr:cNvPr id="3" name="Oval 2"/>
        <xdr:cNvSpPr/>
      </xdr:nvSpPr>
      <xdr:spPr>
        <a:xfrm>
          <a:off x="1943100" y="2997200"/>
          <a:ext cx="295275" cy="266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3</xdr:col>
      <xdr:colOff>412750</xdr:colOff>
      <xdr:row>8</xdr:row>
      <xdr:rowOff>412750</xdr:rowOff>
    </xdr:from>
    <xdr:to>
      <xdr:col>3</xdr:col>
      <xdr:colOff>715795</xdr:colOff>
      <xdr:row>8</xdr:row>
      <xdr:rowOff>679450</xdr:rowOff>
    </xdr:to>
    <xdr:sp macro="" textlink="">
      <xdr:nvSpPr>
        <xdr:cNvPr id="4" name="Oval 3"/>
        <xdr:cNvSpPr/>
      </xdr:nvSpPr>
      <xdr:spPr>
        <a:xfrm>
          <a:off x="3187700" y="3009900"/>
          <a:ext cx="303045" cy="266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4</xdr:col>
      <xdr:colOff>584200</xdr:colOff>
      <xdr:row>8</xdr:row>
      <xdr:rowOff>406400</xdr:rowOff>
    </xdr:from>
    <xdr:to>
      <xdr:col>4</xdr:col>
      <xdr:colOff>887245</xdr:colOff>
      <xdr:row>8</xdr:row>
      <xdr:rowOff>673100</xdr:rowOff>
    </xdr:to>
    <xdr:sp macro="" textlink="">
      <xdr:nvSpPr>
        <xdr:cNvPr id="5" name="Oval 4"/>
        <xdr:cNvSpPr/>
      </xdr:nvSpPr>
      <xdr:spPr>
        <a:xfrm>
          <a:off x="4413250" y="3003550"/>
          <a:ext cx="303045" cy="266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5</xdr:col>
      <xdr:colOff>546100</xdr:colOff>
      <xdr:row>8</xdr:row>
      <xdr:rowOff>393700</xdr:rowOff>
    </xdr:from>
    <xdr:to>
      <xdr:col>5</xdr:col>
      <xdr:colOff>849145</xdr:colOff>
      <xdr:row>8</xdr:row>
      <xdr:rowOff>660400</xdr:rowOff>
    </xdr:to>
    <xdr:sp macro="" textlink="">
      <xdr:nvSpPr>
        <xdr:cNvPr id="6" name="Oval 5"/>
        <xdr:cNvSpPr/>
      </xdr:nvSpPr>
      <xdr:spPr>
        <a:xfrm>
          <a:off x="5594350" y="2990850"/>
          <a:ext cx="303045" cy="266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6</xdr:col>
      <xdr:colOff>346075</xdr:colOff>
      <xdr:row>9</xdr:row>
      <xdr:rowOff>355600</xdr:rowOff>
    </xdr:from>
    <xdr:to>
      <xdr:col>6</xdr:col>
      <xdr:colOff>641350</xdr:colOff>
      <xdr:row>9</xdr:row>
      <xdr:rowOff>622300</xdr:rowOff>
    </xdr:to>
    <xdr:sp macro="" textlink="">
      <xdr:nvSpPr>
        <xdr:cNvPr id="7" name="Oval 6"/>
        <xdr:cNvSpPr/>
      </xdr:nvSpPr>
      <xdr:spPr>
        <a:xfrm>
          <a:off x="6397625" y="4025900"/>
          <a:ext cx="295275" cy="266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</xdr:col>
      <xdr:colOff>515558</xdr:colOff>
      <xdr:row>6</xdr:row>
      <xdr:rowOff>472118</xdr:rowOff>
    </xdr:from>
    <xdr:to>
      <xdr:col>2</xdr:col>
      <xdr:colOff>335342</xdr:colOff>
      <xdr:row>8</xdr:row>
      <xdr:rowOff>439107</xdr:rowOff>
    </xdr:to>
    <xdr:cxnSp macro="">
      <xdr:nvCxnSpPr>
        <xdr:cNvPr id="9" name="Straight Connector 8"/>
        <xdr:cNvCxnSpPr>
          <a:stCxn id="2" idx="5"/>
          <a:endCxn id="3" idx="1"/>
        </xdr:cNvCxnSpPr>
      </xdr:nvCxnSpPr>
      <xdr:spPr>
        <a:xfrm>
          <a:off x="1055308" y="2186618"/>
          <a:ext cx="931034" cy="84963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581025</xdr:colOff>
      <xdr:row>8</xdr:row>
      <xdr:rowOff>552450</xdr:rowOff>
    </xdr:from>
    <xdr:to>
      <xdr:col>3</xdr:col>
      <xdr:colOff>412680</xdr:colOff>
      <xdr:row>8</xdr:row>
      <xdr:rowOff>566108</xdr:rowOff>
    </xdr:to>
    <xdr:cxnSp macro="">
      <xdr:nvCxnSpPr>
        <xdr:cNvPr id="11" name="Straight Connector 10"/>
        <xdr:cNvCxnSpPr/>
      </xdr:nvCxnSpPr>
      <xdr:spPr>
        <a:xfrm>
          <a:off x="2232025" y="3149600"/>
          <a:ext cx="955605" cy="13658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715795</xdr:colOff>
      <xdr:row>8</xdr:row>
      <xdr:rowOff>539750</xdr:rowOff>
    </xdr:from>
    <xdr:to>
      <xdr:col>4</xdr:col>
      <xdr:colOff>584200</xdr:colOff>
      <xdr:row>8</xdr:row>
      <xdr:rowOff>546100</xdr:rowOff>
    </xdr:to>
    <xdr:cxnSp macro="">
      <xdr:nvCxnSpPr>
        <xdr:cNvPr id="13" name="Straight Connector 12"/>
        <xdr:cNvCxnSpPr>
          <a:stCxn id="4" idx="6"/>
          <a:endCxn id="5" idx="2"/>
        </xdr:cNvCxnSpPr>
      </xdr:nvCxnSpPr>
      <xdr:spPr>
        <a:xfrm flipV="1">
          <a:off x="3490745" y="3136900"/>
          <a:ext cx="922505" cy="63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887245</xdr:colOff>
      <xdr:row>8</xdr:row>
      <xdr:rowOff>527050</xdr:rowOff>
    </xdr:from>
    <xdr:to>
      <xdr:col>5</xdr:col>
      <xdr:colOff>546100</xdr:colOff>
      <xdr:row>8</xdr:row>
      <xdr:rowOff>539750</xdr:rowOff>
    </xdr:to>
    <xdr:cxnSp macro="">
      <xdr:nvCxnSpPr>
        <xdr:cNvPr id="15" name="Straight Connector 14"/>
        <xdr:cNvCxnSpPr>
          <a:stCxn id="5" idx="6"/>
          <a:endCxn id="6" idx="2"/>
        </xdr:cNvCxnSpPr>
      </xdr:nvCxnSpPr>
      <xdr:spPr>
        <a:xfrm flipV="1">
          <a:off x="4716295" y="3124200"/>
          <a:ext cx="878055" cy="1270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836445</xdr:colOff>
      <xdr:row>8</xdr:row>
      <xdr:rowOff>571500</xdr:rowOff>
    </xdr:from>
    <xdr:to>
      <xdr:col>6</xdr:col>
      <xdr:colOff>415925</xdr:colOff>
      <xdr:row>9</xdr:row>
      <xdr:rowOff>387350</xdr:rowOff>
    </xdr:to>
    <xdr:cxnSp macro="">
      <xdr:nvCxnSpPr>
        <xdr:cNvPr id="17" name="Straight Connector 16"/>
        <xdr:cNvCxnSpPr/>
      </xdr:nvCxnSpPr>
      <xdr:spPr>
        <a:xfrm>
          <a:off x="5884695" y="3168650"/>
          <a:ext cx="582780" cy="88900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</xdr:row>
          <xdr:rowOff>9525</xdr:rowOff>
        </xdr:from>
        <xdr:to>
          <xdr:col>1</xdr:col>
          <xdr:colOff>428625</xdr:colOff>
          <xdr:row>3</xdr:row>
          <xdr:rowOff>200025</xdr:rowOff>
        </xdr:to>
        <xdr:sp macro="" textlink="">
          <xdr:nvSpPr>
            <xdr:cNvPr id="4269057" name="Check Box 1" hidden="1">
              <a:extLst>
                <a:ext uri="{63B3BB69-23CF-44E3-9099-C40C66FF867C}">
                  <a14:compatExt spid="_x0000_s4269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3</xdr:row>
          <xdr:rowOff>28575</xdr:rowOff>
        </xdr:from>
        <xdr:to>
          <xdr:col>5</xdr:col>
          <xdr:colOff>457200</xdr:colOff>
          <xdr:row>3</xdr:row>
          <xdr:rowOff>323850</xdr:rowOff>
        </xdr:to>
        <xdr:sp macro="" textlink="">
          <xdr:nvSpPr>
            <xdr:cNvPr id="4269058" name="Check Box 2" hidden="1">
              <a:extLst>
                <a:ext uri="{63B3BB69-23CF-44E3-9099-C40C66FF867C}">
                  <a14:compatExt spid="_x0000_s4269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5</xdr:row>
          <xdr:rowOff>28575</xdr:rowOff>
        </xdr:from>
        <xdr:to>
          <xdr:col>6</xdr:col>
          <xdr:colOff>0</xdr:colOff>
          <xdr:row>6</xdr:row>
          <xdr:rowOff>9525</xdr:rowOff>
        </xdr:to>
        <xdr:sp macro="" textlink="">
          <xdr:nvSpPr>
            <xdr:cNvPr id="4269059" name="Check Box 3" hidden="1">
              <a:extLst>
                <a:ext uri="{63B3BB69-23CF-44E3-9099-C40C66FF867C}">
                  <a14:compatExt spid="_x0000_s4269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38100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4269060" name="Check Box 4" hidden="1">
              <a:extLst>
                <a:ext uri="{63B3BB69-23CF-44E3-9099-C40C66FF867C}">
                  <a14:compatExt spid="_x0000_s4269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</xdr:row>
          <xdr:rowOff>180975</xdr:rowOff>
        </xdr:from>
        <xdr:to>
          <xdr:col>1</xdr:col>
          <xdr:colOff>457200</xdr:colOff>
          <xdr:row>10</xdr:row>
          <xdr:rowOff>171450</xdr:rowOff>
        </xdr:to>
        <xdr:sp macro="" textlink="">
          <xdr:nvSpPr>
            <xdr:cNvPr id="4269061" name="Check Box 5" hidden="1">
              <a:extLst>
                <a:ext uri="{63B3BB69-23CF-44E3-9099-C40C66FF867C}">
                  <a14:compatExt spid="_x0000_s4269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38100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4269062" name="Check Box 6" hidden="1">
              <a:extLst>
                <a:ext uri="{63B3BB69-23CF-44E3-9099-C40C66FF867C}">
                  <a14:compatExt spid="_x0000_s4269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7</xdr:row>
          <xdr:rowOff>28575</xdr:rowOff>
        </xdr:from>
        <xdr:to>
          <xdr:col>6</xdr:col>
          <xdr:colOff>0</xdr:colOff>
          <xdr:row>8</xdr:row>
          <xdr:rowOff>9525</xdr:rowOff>
        </xdr:to>
        <xdr:sp macro="" textlink="">
          <xdr:nvSpPr>
            <xdr:cNvPr id="4269063" name="Check Box 7" hidden="1">
              <a:extLst>
                <a:ext uri="{63B3BB69-23CF-44E3-9099-C40C66FF867C}">
                  <a14:compatExt spid="_x0000_s4269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190500</xdr:colOff>
      <xdr:row>13</xdr:row>
      <xdr:rowOff>39687</xdr:rowOff>
    </xdr:from>
    <xdr:to>
      <xdr:col>9</xdr:col>
      <xdr:colOff>392906</xdr:colOff>
      <xdr:row>28</xdr:row>
      <xdr:rowOff>250031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4000"/>
          <a:ext cx="6060281" cy="4841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328085</xdr:colOff>
      <xdr:row>0</xdr:row>
      <xdr:rowOff>306916</xdr:rowOff>
    </xdr:from>
    <xdr:to>
      <xdr:col>8</xdr:col>
      <xdr:colOff>994834</xdr:colOff>
      <xdr:row>11</xdr:row>
      <xdr:rowOff>285749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5" y="306916"/>
          <a:ext cx="5820832" cy="347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494394</xdr:colOff>
      <xdr:row>13</xdr:row>
      <xdr:rowOff>253999</xdr:rowOff>
    </xdr:from>
    <xdr:to>
      <xdr:col>7</xdr:col>
      <xdr:colOff>193872</xdr:colOff>
      <xdr:row>25</xdr:row>
      <xdr:rowOff>118409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977" y="4032249"/>
          <a:ext cx="3139062" cy="4192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137583</xdr:colOff>
      <xdr:row>7</xdr:row>
      <xdr:rowOff>126999</xdr:rowOff>
    </xdr:from>
    <xdr:to>
      <xdr:col>9</xdr:col>
      <xdr:colOff>1227667</xdr:colOff>
      <xdr:row>30</xdr:row>
      <xdr:rowOff>222249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1883832"/>
          <a:ext cx="6498167" cy="71543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36</xdr:row>
      <xdr:rowOff>179916</xdr:rowOff>
    </xdr:from>
    <xdr:to>
      <xdr:col>9</xdr:col>
      <xdr:colOff>1322917</xdr:colOff>
      <xdr:row>60</xdr:row>
      <xdr:rowOff>105833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869083"/>
          <a:ext cx="6540500" cy="72919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</xdr:row>
          <xdr:rowOff>9525</xdr:rowOff>
        </xdr:from>
        <xdr:to>
          <xdr:col>1</xdr:col>
          <xdr:colOff>438150</xdr:colOff>
          <xdr:row>3</xdr:row>
          <xdr:rowOff>200025</xdr:rowOff>
        </xdr:to>
        <xdr:sp macro="" textlink="">
          <xdr:nvSpPr>
            <xdr:cNvPr id="4271105" name="Check Box 1" hidden="1">
              <a:extLst>
                <a:ext uri="{63B3BB69-23CF-44E3-9099-C40C66FF867C}">
                  <a14:compatExt spid="_x0000_s427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3</xdr:row>
          <xdr:rowOff>28575</xdr:rowOff>
        </xdr:from>
        <xdr:to>
          <xdr:col>5</xdr:col>
          <xdr:colOff>447675</xdr:colOff>
          <xdr:row>4</xdr:row>
          <xdr:rowOff>9525</xdr:rowOff>
        </xdr:to>
        <xdr:sp macro="" textlink="">
          <xdr:nvSpPr>
            <xdr:cNvPr id="4271106" name="Check Box 2" hidden="1">
              <a:extLst>
                <a:ext uri="{63B3BB69-23CF-44E3-9099-C40C66FF867C}">
                  <a14:compatExt spid="_x0000_s427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5</xdr:row>
          <xdr:rowOff>28575</xdr:rowOff>
        </xdr:from>
        <xdr:to>
          <xdr:col>6</xdr:col>
          <xdr:colOff>0</xdr:colOff>
          <xdr:row>6</xdr:row>
          <xdr:rowOff>9525</xdr:rowOff>
        </xdr:to>
        <xdr:sp macro="" textlink="">
          <xdr:nvSpPr>
            <xdr:cNvPr id="4271107" name="Check Box 3" hidden="1">
              <a:extLst>
                <a:ext uri="{63B3BB69-23CF-44E3-9099-C40C66FF867C}">
                  <a14:compatExt spid="_x0000_s427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38100</xdr:rowOff>
        </xdr:from>
        <xdr:to>
          <xdr:col>1</xdr:col>
          <xdr:colOff>438150</xdr:colOff>
          <xdr:row>6</xdr:row>
          <xdr:rowOff>9525</xdr:rowOff>
        </xdr:to>
        <xdr:sp macro="" textlink="">
          <xdr:nvSpPr>
            <xdr:cNvPr id="4271108" name="Check Box 4" hidden="1">
              <a:extLst>
                <a:ext uri="{63B3BB69-23CF-44E3-9099-C40C66FF867C}">
                  <a14:compatExt spid="_x0000_s427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</xdr:row>
          <xdr:rowOff>180975</xdr:rowOff>
        </xdr:from>
        <xdr:to>
          <xdr:col>1</xdr:col>
          <xdr:colOff>447675</xdr:colOff>
          <xdr:row>10</xdr:row>
          <xdr:rowOff>161925</xdr:rowOff>
        </xdr:to>
        <xdr:sp macro="" textlink="">
          <xdr:nvSpPr>
            <xdr:cNvPr id="4271109" name="Check Box 5" hidden="1">
              <a:extLst>
                <a:ext uri="{63B3BB69-23CF-44E3-9099-C40C66FF867C}">
                  <a14:compatExt spid="_x0000_s427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38100</xdr:rowOff>
        </xdr:from>
        <xdr:to>
          <xdr:col>1</xdr:col>
          <xdr:colOff>438150</xdr:colOff>
          <xdr:row>8</xdr:row>
          <xdr:rowOff>9525</xdr:rowOff>
        </xdr:to>
        <xdr:sp macro="" textlink="">
          <xdr:nvSpPr>
            <xdr:cNvPr id="4271110" name="Check Box 6" hidden="1">
              <a:extLst>
                <a:ext uri="{63B3BB69-23CF-44E3-9099-C40C66FF867C}">
                  <a14:compatExt spid="_x0000_s427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7</xdr:row>
          <xdr:rowOff>28575</xdr:rowOff>
        </xdr:from>
        <xdr:to>
          <xdr:col>6</xdr:col>
          <xdr:colOff>0</xdr:colOff>
          <xdr:row>8</xdr:row>
          <xdr:rowOff>9525</xdr:rowOff>
        </xdr:to>
        <xdr:sp macro="" textlink="">
          <xdr:nvSpPr>
            <xdr:cNvPr id="4271111" name="Check Box 7" hidden="1">
              <a:extLst>
                <a:ext uri="{63B3BB69-23CF-44E3-9099-C40C66FF867C}">
                  <a14:compatExt spid="_x0000_s427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181428</xdr:colOff>
      <xdr:row>13</xdr:row>
      <xdr:rowOff>99786</xdr:rowOff>
    </xdr:from>
    <xdr:to>
      <xdr:col>9</xdr:col>
      <xdr:colOff>408214</xdr:colOff>
      <xdr:row>28</xdr:row>
      <xdr:rowOff>235857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8" y="4168322"/>
          <a:ext cx="6009822" cy="4789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1095374</xdr:colOff>
      <xdr:row>13</xdr:row>
      <xdr:rowOff>38105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309563"/>
          <a:ext cx="5941218" cy="3752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534080</xdr:colOff>
      <xdr:row>13</xdr:row>
      <xdr:rowOff>130927</xdr:rowOff>
    </xdr:from>
    <xdr:to>
      <xdr:col>6</xdr:col>
      <xdr:colOff>178594</xdr:colOff>
      <xdr:row>24</xdr:row>
      <xdr:rowOff>47625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205" y="4155240"/>
          <a:ext cx="2406764" cy="34171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432954</xdr:colOff>
      <xdr:row>10</xdr:row>
      <xdr:rowOff>51955</xdr:rowOff>
    </xdr:from>
    <xdr:to>
      <xdr:col>11</xdr:col>
      <xdr:colOff>163656</xdr:colOff>
      <xdr:row>21</xdr:row>
      <xdr:rowOff>42430</xdr:rowOff>
    </xdr:to>
    <xdr:graphicFrame macro="">
      <xdr:nvGraphicFramePr>
        <xdr:cNvPr id="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190499</xdr:colOff>
      <xdr:row>44</xdr:row>
      <xdr:rowOff>259774</xdr:rowOff>
    </xdr:from>
    <xdr:to>
      <xdr:col>10</xdr:col>
      <xdr:colOff>181840</xdr:colOff>
      <xdr:row>55</xdr:row>
      <xdr:rowOff>87747</xdr:rowOff>
    </xdr:to>
    <xdr:graphicFrame macro="">
      <xdr:nvGraphicFramePr>
        <xdr:cNvPr id="10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181841</xdr:colOff>
      <xdr:row>59</xdr:row>
      <xdr:rowOff>77932</xdr:rowOff>
    </xdr:from>
    <xdr:to>
      <xdr:col>10</xdr:col>
      <xdr:colOff>173182</xdr:colOff>
      <xdr:row>69</xdr:row>
      <xdr:rowOff>103910</xdr:rowOff>
    </xdr:to>
    <xdr:graphicFrame macro="">
      <xdr:nvGraphicFramePr>
        <xdr:cNvPr id="1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8658</xdr:colOff>
      <xdr:row>85</xdr:row>
      <xdr:rowOff>164523</xdr:rowOff>
    </xdr:from>
    <xdr:to>
      <xdr:col>10</xdr:col>
      <xdr:colOff>147204</xdr:colOff>
      <xdr:row>98</xdr:row>
      <xdr:rowOff>9030</xdr:rowOff>
    </xdr:to>
    <xdr:graphicFrame macro="">
      <xdr:nvGraphicFramePr>
        <xdr:cNvPr id="1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10</xdr:col>
      <xdr:colOff>138546</xdr:colOff>
      <xdr:row>114</xdr:row>
      <xdr:rowOff>69273</xdr:rowOff>
    </xdr:to>
    <xdr:graphicFrame macro="">
      <xdr:nvGraphicFramePr>
        <xdr:cNvPr id="1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155864</xdr:colOff>
      <xdr:row>118</xdr:row>
      <xdr:rowOff>614795</xdr:rowOff>
    </xdr:from>
    <xdr:to>
      <xdr:col>11</xdr:col>
      <xdr:colOff>25977</xdr:colOff>
      <xdr:row>127</xdr:row>
      <xdr:rowOff>697210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106680</xdr:rowOff>
    </xdr:from>
    <xdr:to>
      <xdr:col>11</xdr:col>
      <xdr:colOff>807720</xdr:colOff>
      <xdr:row>13</xdr:row>
      <xdr:rowOff>312420</xdr:rowOff>
    </xdr:to>
    <xdr:graphicFrame macro="">
      <xdr:nvGraphicFramePr>
        <xdr:cNvPr id="247378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21165</xdr:colOff>
      <xdr:row>19</xdr:row>
      <xdr:rowOff>10583</xdr:rowOff>
    </xdr:from>
    <xdr:to>
      <xdr:col>11</xdr:col>
      <xdr:colOff>793750</xdr:colOff>
      <xdr:row>30</xdr:row>
      <xdr:rowOff>232834</xdr:rowOff>
    </xdr:to>
    <xdr:graphicFrame macro="">
      <xdr:nvGraphicFramePr>
        <xdr:cNvPr id="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0.89454</cdr:x>
      <cdr:y>0.82116</cdr:y>
    </cdr:from>
    <cdr:to>
      <cdr:x>0.97249</cdr:x>
      <cdr:y>0.87434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6194425" y="3105150"/>
          <a:ext cx="539750" cy="201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เดือน</a:t>
          </a:r>
        </a:p>
      </cdr:txBody>
    </cdr:sp>
  </cdr:relSizeAnchor>
  <cdr:relSizeAnchor xmlns:cdr="http://schemas.openxmlformats.org/drawingml/2006/chartDrawing">
    <cdr:from>
      <cdr:x>0.02525</cdr:x>
      <cdr:y>0.0706</cdr:y>
    </cdr:from>
    <cdr:to>
      <cdr:x>0.1037</cdr:x>
      <cdr:y>0.12914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71450" y="247650"/>
          <a:ext cx="539750" cy="201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MJ</a:t>
          </a:r>
          <a:endParaRPr lang="th-TH" sz="16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0.20154</cdr:x>
      <cdr:y>0.34695</cdr:y>
    </cdr:from>
    <cdr:to>
      <cdr:x>0.74146</cdr:x>
      <cdr:y>0.56982</cdr:y>
    </cdr:to>
    <cdr:sp macro="" textlink="">
      <cdr:nvSpPr>
        <cdr:cNvPr id="5" name="TextBox 7"/>
        <cdr:cNvSpPr txBox="1"/>
      </cdr:nvSpPr>
      <cdr:spPr>
        <a:xfrm xmlns:a="http://schemas.openxmlformats.org/drawingml/2006/main">
          <a:off x="1397775" y="1017626"/>
          <a:ext cx="3744599" cy="65369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3200"/>
            <a:t>ไม่มีการใช้งาน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1150620</xdr:colOff>
      <xdr:row>2</xdr:row>
      <xdr:rowOff>68580</xdr:rowOff>
    </xdr:from>
    <xdr:to>
      <xdr:col>2</xdr:col>
      <xdr:colOff>891540</xdr:colOff>
      <xdr:row>3</xdr:row>
      <xdr:rowOff>99060</xdr:rowOff>
    </xdr:to>
    <xdr:pic>
      <xdr:nvPicPr>
        <xdr:cNvPr id="494398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0620" y="502920"/>
          <a:ext cx="275082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10584</xdr:rowOff>
    </xdr:from>
    <xdr:to>
      <xdr:col>4</xdr:col>
      <xdr:colOff>1195916</xdr:colOff>
      <xdr:row>14</xdr:row>
      <xdr:rowOff>10583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18</xdr:row>
      <xdr:rowOff>126999</xdr:rowOff>
    </xdr:from>
    <xdr:to>
      <xdr:col>4</xdr:col>
      <xdr:colOff>1174750</xdr:colOff>
      <xdr:row>30</xdr:row>
      <xdr:rowOff>232832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102235</xdr:colOff>
      <xdr:row>0</xdr:row>
      <xdr:rowOff>0</xdr:rowOff>
    </xdr:from>
    <xdr:to>
      <xdr:col>16</xdr:col>
      <xdr:colOff>178435</xdr:colOff>
      <xdr:row>26</xdr:row>
      <xdr:rowOff>13335</xdr:rowOff>
    </xdr:to>
    <xdr:pic>
      <xdr:nvPicPr>
        <xdr:cNvPr id="1015821" name="Picture 1" descr="นำส่งมหิดล 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07710" y="0"/>
          <a:ext cx="6296025" cy="8338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18</xdr:row>
      <xdr:rowOff>99060</xdr:rowOff>
    </xdr:from>
    <xdr:to>
      <xdr:col>3</xdr:col>
      <xdr:colOff>1203960</xdr:colOff>
      <xdr:row>24</xdr:row>
      <xdr:rowOff>76200</xdr:rowOff>
    </xdr:to>
    <xdr:pic>
      <xdr:nvPicPr>
        <xdr:cNvPr id="2733530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5798820"/>
          <a:ext cx="5646420" cy="2514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1129223</xdr:colOff>
      <xdr:row>19</xdr:row>
      <xdr:rowOff>209550</xdr:rowOff>
    </xdr:from>
    <xdr:to>
      <xdr:col>3</xdr:col>
      <xdr:colOff>914400</xdr:colOff>
      <xdr:row>23</xdr:row>
      <xdr:rowOff>285750</xdr:rowOff>
    </xdr:to>
    <xdr:sp macro="" textlink="">
      <xdr:nvSpPr>
        <xdr:cNvPr id="3" name="TextBox 2"/>
        <xdr:cNvSpPr txBox="1"/>
      </xdr:nvSpPr>
      <xdr:spPr>
        <a:xfrm>
          <a:off x="1129223" y="6267450"/>
          <a:ext cx="4538152" cy="1295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th-TH" sz="1600" b="1">
              <a:ln>
                <a:noFill/>
              </a:ln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ใส่กราฟแสดงข้อมูลเปรียบเทียบข้อมูลการใช้พลังงานหรือดัชนีการใช้พลังงานเทียบกับค่าเป้าหมายภายในอาคารหรือเปรียบเทียบข้อมูล (ถ้ามี))</a:t>
          </a:r>
          <a:br>
            <a:rPr lang="th-TH" sz="1600" b="1">
              <a:ln>
                <a:noFill/>
              </a:ln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 b="1">
            <a:ln>
              <a:noFill/>
            </a:ln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1</xdr:col>
      <xdr:colOff>1409700</xdr:colOff>
      <xdr:row>10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0</xdr:row>
      <xdr:rowOff>495299</xdr:rowOff>
    </xdr:from>
    <xdr:to>
      <xdr:col>3</xdr:col>
      <xdr:colOff>2162175</xdr:colOff>
      <xdr:row>9</xdr:row>
      <xdr:rowOff>314324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428625</xdr:colOff>
      <xdr:row>24</xdr:row>
      <xdr:rowOff>0</xdr:rowOff>
    </xdr:from>
    <xdr:to>
      <xdr:col>10</xdr:col>
      <xdr:colOff>42150</xdr:colOff>
      <xdr:row>24</xdr:row>
      <xdr:rowOff>0</xdr:rowOff>
    </xdr:to>
    <xdr:cxnSp macro="">
      <xdr:nvCxnSpPr>
        <xdr:cNvPr id="4" name="Straight Connector 3"/>
        <xdr:cNvCxnSpPr/>
      </xdr:nvCxnSpPr>
      <xdr:spPr>
        <a:xfrm>
          <a:off x="1943100" y="6238875"/>
          <a:ext cx="41760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129968</xdr:colOff>
      <xdr:row>10</xdr:row>
      <xdr:rowOff>155786</xdr:rowOff>
    </xdr:from>
    <xdr:to>
      <xdr:col>12</xdr:col>
      <xdr:colOff>677320</xdr:colOff>
      <xdr:row>11</xdr:row>
      <xdr:rowOff>41976</xdr:rowOff>
    </xdr:to>
    <xdr:sp macro="" textlink="">
      <xdr:nvSpPr>
        <xdr:cNvPr id="3" name="Rectangle 2"/>
        <xdr:cNvSpPr/>
      </xdr:nvSpPr>
      <xdr:spPr>
        <a:xfrm>
          <a:off x="7725838" y="3217333"/>
          <a:ext cx="539750" cy="2010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เดือน</a:t>
          </a:r>
        </a:p>
      </xdr:txBody>
    </xdr:sp>
    <xdr:clientData/>
  </xdr:twoCellAnchor>
  <xdr:twoCellAnchor>
    <xdr:from>
      <xdr:col>4</xdr:col>
      <xdr:colOff>809625</xdr:colOff>
      <xdr:row>0</xdr:row>
      <xdr:rowOff>178594</xdr:rowOff>
    </xdr:from>
    <xdr:to>
      <xdr:col>12</xdr:col>
      <xdr:colOff>2309813</xdr:colOff>
      <xdr:row>13</xdr:row>
      <xdr:rowOff>98691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22</xdr:row>
      <xdr:rowOff>219075</xdr:rowOff>
    </xdr:from>
    <xdr:to>
      <xdr:col>9</xdr:col>
      <xdr:colOff>371175</xdr:colOff>
      <xdr:row>22</xdr:row>
      <xdr:rowOff>219075</xdr:rowOff>
    </xdr:to>
    <xdr:cxnSp macro="">
      <xdr:nvCxnSpPr>
        <xdr:cNvPr id="3" name="Straight Connector 2"/>
        <xdr:cNvCxnSpPr/>
      </xdr:nvCxnSpPr>
      <xdr:spPr>
        <a:xfrm>
          <a:off x="1962150" y="5734050"/>
          <a:ext cx="39240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9</xdr:row>
      <xdr:rowOff>85725</xdr:rowOff>
    </xdr:from>
    <xdr:to>
      <xdr:col>10</xdr:col>
      <xdr:colOff>676275</xdr:colOff>
      <xdr:row>12</xdr:row>
      <xdr:rowOff>19050</xdr:rowOff>
    </xdr:to>
    <xdr:sp macro="" textlink="">
      <xdr:nvSpPr>
        <xdr:cNvPr id="4" name="TextBox 3"/>
        <xdr:cNvSpPr txBox="1"/>
      </xdr:nvSpPr>
      <xdr:spPr>
        <a:xfrm>
          <a:off x="2333625" y="2457450"/>
          <a:ext cx="440055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th-TH" sz="4000"/>
            <a:t>ไม่มีการใช้งาน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777240</xdr:colOff>
      <xdr:row>2</xdr:row>
      <xdr:rowOff>175260</xdr:rowOff>
    </xdr:from>
    <xdr:to>
      <xdr:col>14</xdr:col>
      <xdr:colOff>152400</xdr:colOff>
      <xdr:row>14</xdr:row>
      <xdr:rowOff>243840</xdr:rowOff>
    </xdr:to>
    <xdr:graphicFrame macro="">
      <xdr:nvGraphicFramePr>
        <xdr:cNvPr id="273957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6</xdr:row>
      <xdr:rowOff>169545</xdr:rowOff>
    </xdr:from>
    <xdr:to>
      <xdr:col>11</xdr:col>
      <xdr:colOff>228600</xdr:colOff>
      <xdr:row>8</xdr:row>
      <xdr:rowOff>181020</xdr:rowOff>
    </xdr:to>
    <xdr:sp macro="" textlink="">
      <xdr:nvSpPr>
        <xdr:cNvPr id="3" name="TextBox 2"/>
        <xdr:cNvSpPr txBox="1"/>
      </xdr:nvSpPr>
      <xdr:spPr>
        <a:xfrm>
          <a:off x="3705225" y="1990725"/>
          <a:ext cx="35814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th-TH" sz="4000"/>
            <a:t>ไม่มีการใช้งาน</a:t>
          </a: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0.88099</cdr:x>
      <cdr:y>0.75314</cdr:y>
    </cdr:from>
    <cdr:to>
      <cdr:x>0.94894</cdr:x>
      <cdr:y>0.8064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915150" y="2800350"/>
          <a:ext cx="539750" cy="201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เดือน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23</xdr:row>
      <xdr:rowOff>9525</xdr:rowOff>
    </xdr:from>
    <xdr:to>
      <xdr:col>9</xdr:col>
      <xdr:colOff>520500</xdr:colOff>
      <xdr:row>23</xdr:row>
      <xdr:rowOff>9525</xdr:rowOff>
    </xdr:to>
    <xdr:cxnSp macro="">
      <xdr:nvCxnSpPr>
        <xdr:cNvPr id="4" name="Straight Connector 3"/>
        <xdr:cNvCxnSpPr/>
      </xdr:nvCxnSpPr>
      <xdr:spPr>
        <a:xfrm>
          <a:off x="1952625" y="5657850"/>
          <a:ext cx="41400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10</xdr:row>
      <xdr:rowOff>247650</xdr:rowOff>
    </xdr:from>
    <xdr:to>
      <xdr:col>13</xdr:col>
      <xdr:colOff>87635</xdr:colOff>
      <xdr:row>14</xdr:row>
      <xdr:rowOff>180975</xdr:rowOff>
    </xdr:to>
    <xdr:sp macro="" textlink="">
      <xdr:nvSpPr>
        <xdr:cNvPr id="3" name="TextBox 2"/>
        <xdr:cNvSpPr txBox="1"/>
      </xdr:nvSpPr>
      <xdr:spPr>
        <a:xfrm>
          <a:off x="2809875" y="2876550"/>
          <a:ext cx="5772150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th-TH" sz="4000"/>
            <a:t>ไม่มีการใช้งาน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160020</xdr:colOff>
      <xdr:row>1</xdr:row>
      <xdr:rowOff>205740</xdr:rowOff>
    </xdr:from>
    <xdr:to>
      <xdr:col>14</xdr:col>
      <xdr:colOff>106680</xdr:colOff>
      <xdr:row>14</xdr:row>
      <xdr:rowOff>68580</xdr:rowOff>
    </xdr:to>
    <xdr:graphicFrame macro="">
      <xdr:nvGraphicFramePr>
        <xdr:cNvPr id="274059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361738</xdr:colOff>
      <xdr:row>6</xdr:row>
      <xdr:rowOff>175895</xdr:rowOff>
    </xdr:from>
    <xdr:to>
      <xdr:col>11</xdr:col>
      <xdr:colOff>505905</xdr:colOff>
      <xdr:row>8</xdr:row>
      <xdr:rowOff>78272</xdr:rowOff>
    </xdr:to>
    <xdr:sp macro="" textlink="">
      <xdr:nvSpPr>
        <xdr:cNvPr id="3" name="TextBox 2"/>
        <xdr:cNvSpPr txBox="1"/>
      </xdr:nvSpPr>
      <xdr:spPr>
        <a:xfrm>
          <a:off x="4010025" y="2009775"/>
          <a:ext cx="3629025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th-TH" sz="3600"/>
            <a:t>ไม่มีการใช้งาน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0.88512</cdr:x>
      <cdr:y>0.87413</cdr:y>
    </cdr:from>
    <cdr:to>
      <cdr:x>0.95615</cdr:x>
      <cdr:y>0.9253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752168" y="3365501"/>
          <a:ext cx="539750" cy="201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เดือน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9</xdr:row>
      <xdr:rowOff>38100</xdr:rowOff>
    </xdr:from>
    <xdr:to>
      <xdr:col>10</xdr:col>
      <xdr:colOff>381000</xdr:colOff>
      <xdr:row>11</xdr:row>
      <xdr:rowOff>241935</xdr:rowOff>
    </xdr:to>
    <xdr:sp macro="" textlink="">
      <xdr:nvSpPr>
        <xdr:cNvPr id="2" name="TextBox 1"/>
        <xdr:cNvSpPr txBox="1"/>
      </xdr:nvSpPr>
      <xdr:spPr>
        <a:xfrm>
          <a:off x="4010025" y="2657475"/>
          <a:ext cx="3476625" cy="737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th-TH" sz="3600" b="1">
              <a:latin typeface="TH SarabunPSK" panose="020B0500040200020003" pitchFamily="34" charset="-34"/>
              <a:cs typeface="TH SarabunPSK" panose="020B0500040200020003" pitchFamily="34" charset="-34"/>
            </a:rPr>
            <a:t>ไม่มีการใช้งาน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7</xdr:row>
          <xdr:rowOff>9525</xdr:rowOff>
        </xdr:from>
        <xdr:to>
          <xdr:col>2</xdr:col>
          <xdr:colOff>400050</xdr:colOff>
          <xdr:row>8</xdr:row>
          <xdr:rowOff>19050</xdr:rowOff>
        </xdr:to>
        <xdr:sp macro="" textlink="">
          <xdr:nvSpPr>
            <xdr:cNvPr id="4407297" name="Check Box 1" hidden="1">
              <a:extLst>
                <a:ext uri="{63B3BB69-23CF-44E3-9099-C40C66FF867C}">
                  <a14:compatExt spid="_x0000_s4407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</xdr:row>
          <xdr:rowOff>0</xdr:rowOff>
        </xdr:from>
        <xdr:to>
          <xdr:col>2</xdr:col>
          <xdr:colOff>400050</xdr:colOff>
          <xdr:row>11</xdr:row>
          <xdr:rowOff>0</xdr:rowOff>
        </xdr:to>
        <xdr:sp macro="" textlink="">
          <xdr:nvSpPr>
            <xdr:cNvPr id="4407298" name="Check Box 2" hidden="1">
              <a:extLst>
                <a:ext uri="{63B3BB69-23CF-44E3-9099-C40C66FF867C}">
                  <a14:compatExt spid="_x0000_s4407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37</xdr:row>
          <xdr:rowOff>0</xdr:rowOff>
        </xdr:from>
        <xdr:to>
          <xdr:col>8</xdr:col>
          <xdr:colOff>295275</xdr:colOff>
          <xdr:row>37</xdr:row>
          <xdr:rowOff>238125</xdr:rowOff>
        </xdr:to>
        <xdr:sp macro="" textlink="">
          <xdr:nvSpPr>
            <xdr:cNvPr id="4407299" name="Check Box 3" hidden="1">
              <a:extLst>
                <a:ext uri="{63B3BB69-23CF-44E3-9099-C40C66FF867C}">
                  <a14:compatExt spid="_x0000_s4407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38</xdr:row>
          <xdr:rowOff>0</xdr:rowOff>
        </xdr:from>
        <xdr:to>
          <xdr:col>8</xdr:col>
          <xdr:colOff>295275</xdr:colOff>
          <xdr:row>38</xdr:row>
          <xdr:rowOff>238125</xdr:rowOff>
        </xdr:to>
        <xdr:sp macro="" textlink="">
          <xdr:nvSpPr>
            <xdr:cNvPr id="4407300" name="Check Box 4" hidden="1">
              <a:extLst>
                <a:ext uri="{63B3BB69-23CF-44E3-9099-C40C66FF867C}">
                  <a14:compatExt spid="_x0000_s4407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39</xdr:row>
          <xdr:rowOff>0</xdr:rowOff>
        </xdr:from>
        <xdr:to>
          <xdr:col>8</xdr:col>
          <xdr:colOff>295275</xdr:colOff>
          <xdr:row>39</xdr:row>
          <xdr:rowOff>238125</xdr:rowOff>
        </xdr:to>
        <xdr:sp macro="" textlink="">
          <xdr:nvSpPr>
            <xdr:cNvPr id="4407301" name="Check Box 5" hidden="1">
              <a:extLst>
                <a:ext uri="{63B3BB69-23CF-44E3-9099-C40C66FF867C}">
                  <a14:compatExt spid="_x0000_s4407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40</xdr:row>
          <xdr:rowOff>0</xdr:rowOff>
        </xdr:from>
        <xdr:to>
          <xdr:col>8</xdr:col>
          <xdr:colOff>295275</xdr:colOff>
          <xdr:row>40</xdr:row>
          <xdr:rowOff>238125</xdr:rowOff>
        </xdr:to>
        <xdr:sp macro="" textlink="">
          <xdr:nvSpPr>
            <xdr:cNvPr id="4407302" name="Check Box 6" hidden="1">
              <a:extLst>
                <a:ext uri="{63B3BB69-23CF-44E3-9099-C40C66FF867C}">
                  <a14:compatExt spid="_x0000_s4407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0</xdr:rowOff>
        </xdr:from>
        <xdr:to>
          <xdr:col>8</xdr:col>
          <xdr:colOff>295275</xdr:colOff>
          <xdr:row>41</xdr:row>
          <xdr:rowOff>238125</xdr:rowOff>
        </xdr:to>
        <xdr:sp macro="" textlink="">
          <xdr:nvSpPr>
            <xdr:cNvPr id="4407303" name="Check Box 7" hidden="1">
              <a:extLst>
                <a:ext uri="{63B3BB69-23CF-44E3-9099-C40C66FF867C}">
                  <a14:compatExt spid="_x0000_s440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0</xdr:rowOff>
        </xdr:from>
        <xdr:to>
          <xdr:col>8</xdr:col>
          <xdr:colOff>295275</xdr:colOff>
          <xdr:row>42</xdr:row>
          <xdr:rowOff>238125</xdr:rowOff>
        </xdr:to>
        <xdr:sp macro="" textlink="">
          <xdr:nvSpPr>
            <xdr:cNvPr id="4407304" name="Check Box 8" hidden="1">
              <a:extLst>
                <a:ext uri="{63B3BB69-23CF-44E3-9099-C40C66FF867C}">
                  <a14:compatExt spid="_x0000_s440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39</xdr:row>
          <xdr:rowOff>0</xdr:rowOff>
        </xdr:from>
        <xdr:to>
          <xdr:col>8</xdr:col>
          <xdr:colOff>295275</xdr:colOff>
          <xdr:row>39</xdr:row>
          <xdr:rowOff>238125</xdr:rowOff>
        </xdr:to>
        <xdr:sp macro="" textlink="">
          <xdr:nvSpPr>
            <xdr:cNvPr id="4407305" name="Check Box 9" hidden="1">
              <a:extLst>
                <a:ext uri="{63B3BB69-23CF-44E3-9099-C40C66FF867C}">
                  <a14:compatExt spid="_x0000_s440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40</xdr:row>
          <xdr:rowOff>0</xdr:rowOff>
        </xdr:from>
        <xdr:to>
          <xdr:col>8</xdr:col>
          <xdr:colOff>295275</xdr:colOff>
          <xdr:row>40</xdr:row>
          <xdr:rowOff>238125</xdr:rowOff>
        </xdr:to>
        <xdr:sp macro="" textlink="">
          <xdr:nvSpPr>
            <xdr:cNvPr id="4407306" name="Check Box 10" hidden="1">
              <a:extLst>
                <a:ext uri="{63B3BB69-23CF-44E3-9099-C40C66FF867C}">
                  <a14:compatExt spid="_x0000_s440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0</xdr:rowOff>
        </xdr:from>
        <xdr:to>
          <xdr:col>8</xdr:col>
          <xdr:colOff>295275</xdr:colOff>
          <xdr:row>41</xdr:row>
          <xdr:rowOff>238125</xdr:rowOff>
        </xdr:to>
        <xdr:sp macro="" textlink="">
          <xdr:nvSpPr>
            <xdr:cNvPr id="4407307" name="Check Box 11" hidden="1">
              <a:extLst>
                <a:ext uri="{63B3BB69-23CF-44E3-9099-C40C66FF867C}">
                  <a14:compatExt spid="_x0000_s440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0</xdr:rowOff>
        </xdr:from>
        <xdr:to>
          <xdr:col>8</xdr:col>
          <xdr:colOff>295275</xdr:colOff>
          <xdr:row>42</xdr:row>
          <xdr:rowOff>238125</xdr:rowOff>
        </xdr:to>
        <xdr:sp macro="" textlink="">
          <xdr:nvSpPr>
            <xdr:cNvPr id="4407308" name="Check Box 12" hidden="1">
              <a:extLst>
                <a:ext uri="{63B3BB69-23CF-44E3-9099-C40C66FF867C}">
                  <a14:compatExt spid="_x0000_s440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20</xdr:row>
          <xdr:rowOff>0</xdr:rowOff>
        </xdr:from>
        <xdr:to>
          <xdr:col>2</xdr:col>
          <xdr:colOff>304800</xdr:colOff>
          <xdr:row>21</xdr:row>
          <xdr:rowOff>0</xdr:rowOff>
        </xdr:to>
        <xdr:sp macro="" textlink="">
          <xdr:nvSpPr>
            <xdr:cNvPr id="4407309" name="Check Box 13" hidden="1">
              <a:extLst>
                <a:ext uri="{63B3BB69-23CF-44E3-9099-C40C66FF867C}">
                  <a14:compatExt spid="_x0000_s440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9525</xdr:rowOff>
        </xdr:from>
        <xdr:to>
          <xdr:col>2</xdr:col>
          <xdr:colOff>304800</xdr:colOff>
          <xdr:row>22</xdr:row>
          <xdr:rowOff>19050</xdr:rowOff>
        </xdr:to>
        <xdr:sp macro="" textlink="">
          <xdr:nvSpPr>
            <xdr:cNvPr id="4407310" name="Check Box 14" hidden="1">
              <a:extLst>
                <a:ext uri="{63B3BB69-23CF-44E3-9099-C40C66FF867C}">
                  <a14:compatExt spid="_x0000_s440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0</xdr:rowOff>
        </xdr:from>
        <xdr:to>
          <xdr:col>5</xdr:col>
          <xdr:colOff>304800</xdr:colOff>
          <xdr:row>21</xdr:row>
          <xdr:rowOff>0</xdr:rowOff>
        </xdr:to>
        <xdr:sp macro="" textlink="">
          <xdr:nvSpPr>
            <xdr:cNvPr id="4407311" name="Check Box 15" hidden="1">
              <a:extLst>
                <a:ext uri="{63B3BB69-23CF-44E3-9099-C40C66FF867C}">
                  <a14:compatExt spid="_x0000_s440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21</xdr:row>
          <xdr:rowOff>0</xdr:rowOff>
        </xdr:from>
        <xdr:to>
          <xdr:col>5</xdr:col>
          <xdr:colOff>304800</xdr:colOff>
          <xdr:row>22</xdr:row>
          <xdr:rowOff>0</xdr:rowOff>
        </xdr:to>
        <xdr:sp macro="" textlink="">
          <xdr:nvSpPr>
            <xdr:cNvPr id="4407312" name="Check Box 16" hidden="1">
              <a:extLst>
                <a:ext uri="{63B3BB69-23CF-44E3-9099-C40C66FF867C}">
                  <a14:compatExt spid="_x0000_s440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20</xdr:row>
          <xdr:rowOff>0</xdr:rowOff>
        </xdr:from>
        <xdr:to>
          <xdr:col>8</xdr:col>
          <xdr:colOff>85725</xdr:colOff>
          <xdr:row>21</xdr:row>
          <xdr:rowOff>0</xdr:rowOff>
        </xdr:to>
        <xdr:sp macro="" textlink="">
          <xdr:nvSpPr>
            <xdr:cNvPr id="4407313" name="Check Box 17" hidden="1">
              <a:extLst>
                <a:ext uri="{63B3BB69-23CF-44E3-9099-C40C66FF867C}">
                  <a14:compatExt spid="_x0000_s4407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20</xdr:row>
          <xdr:rowOff>0</xdr:rowOff>
        </xdr:from>
        <xdr:to>
          <xdr:col>9</xdr:col>
          <xdr:colOff>304800</xdr:colOff>
          <xdr:row>21</xdr:row>
          <xdr:rowOff>0</xdr:rowOff>
        </xdr:to>
        <xdr:sp macro="" textlink="">
          <xdr:nvSpPr>
            <xdr:cNvPr id="4407314" name="Check Box 18" hidden="1">
              <a:extLst>
                <a:ext uri="{63B3BB69-23CF-44E3-9099-C40C66FF867C}">
                  <a14:compatExt spid="_x0000_s4407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39</xdr:row>
          <xdr:rowOff>0</xdr:rowOff>
        </xdr:from>
        <xdr:to>
          <xdr:col>8</xdr:col>
          <xdr:colOff>295275</xdr:colOff>
          <xdr:row>39</xdr:row>
          <xdr:rowOff>238125</xdr:rowOff>
        </xdr:to>
        <xdr:sp macro="" textlink="">
          <xdr:nvSpPr>
            <xdr:cNvPr id="4407315" name="Check Box 19" hidden="1">
              <a:extLst>
                <a:ext uri="{63B3BB69-23CF-44E3-9099-C40C66FF867C}">
                  <a14:compatExt spid="_x0000_s4407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40</xdr:row>
          <xdr:rowOff>0</xdr:rowOff>
        </xdr:from>
        <xdr:to>
          <xdr:col>8</xdr:col>
          <xdr:colOff>295275</xdr:colOff>
          <xdr:row>40</xdr:row>
          <xdr:rowOff>238125</xdr:rowOff>
        </xdr:to>
        <xdr:sp macro="" textlink="">
          <xdr:nvSpPr>
            <xdr:cNvPr id="4407316" name="Check Box 20" hidden="1">
              <a:extLst>
                <a:ext uri="{63B3BB69-23CF-44E3-9099-C40C66FF867C}">
                  <a14:compatExt spid="_x0000_s4407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0</xdr:rowOff>
        </xdr:from>
        <xdr:to>
          <xdr:col>8</xdr:col>
          <xdr:colOff>295275</xdr:colOff>
          <xdr:row>41</xdr:row>
          <xdr:rowOff>238125</xdr:rowOff>
        </xdr:to>
        <xdr:sp macro="" textlink="">
          <xdr:nvSpPr>
            <xdr:cNvPr id="4407317" name="Check Box 21" hidden="1">
              <a:extLst>
                <a:ext uri="{63B3BB69-23CF-44E3-9099-C40C66FF867C}">
                  <a14:compatExt spid="_x0000_s4407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0</xdr:rowOff>
        </xdr:from>
        <xdr:to>
          <xdr:col>8</xdr:col>
          <xdr:colOff>295275</xdr:colOff>
          <xdr:row>42</xdr:row>
          <xdr:rowOff>238125</xdr:rowOff>
        </xdr:to>
        <xdr:sp macro="" textlink="">
          <xdr:nvSpPr>
            <xdr:cNvPr id="4407318" name="Check Box 22" hidden="1">
              <a:extLst>
                <a:ext uri="{63B3BB69-23CF-44E3-9099-C40C66FF867C}">
                  <a14:compatExt spid="_x0000_s4407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</xdr:row>
          <xdr:rowOff>9525</xdr:rowOff>
        </xdr:from>
        <xdr:to>
          <xdr:col>1</xdr:col>
          <xdr:colOff>438150</xdr:colOff>
          <xdr:row>3</xdr:row>
          <xdr:rowOff>190500</xdr:rowOff>
        </xdr:to>
        <xdr:sp macro="" textlink="">
          <xdr:nvSpPr>
            <xdr:cNvPr id="4378625" name="Check Box 1" hidden="1">
              <a:extLst>
                <a:ext uri="{63B3BB69-23CF-44E3-9099-C40C66FF867C}">
                  <a14:compatExt spid="_x0000_s4378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3</xdr:row>
          <xdr:rowOff>28575</xdr:rowOff>
        </xdr:from>
        <xdr:to>
          <xdr:col>5</xdr:col>
          <xdr:colOff>447675</xdr:colOff>
          <xdr:row>3</xdr:row>
          <xdr:rowOff>323850</xdr:rowOff>
        </xdr:to>
        <xdr:sp macro="" textlink="">
          <xdr:nvSpPr>
            <xdr:cNvPr id="4378626" name="Check Box 2" hidden="1">
              <a:extLst>
                <a:ext uri="{63B3BB69-23CF-44E3-9099-C40C66FF867C}">
                  <a14:compatExt spid="_x0000_s4378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5</xdr:row>
          <xdr:rowOff>28575</xdr:rowOff>
        </xdr:from>
        <xdr:to>
          <xdr:col>6</xdr:col>
          <xdr:colOff>0</xdr:colOff>
          <xdr:row>6</xdr:row>
          <xdr:rowOff>95250</xdr:rowOff>
        </xdr:to>
        <xdr:sp macro="" textlink="">
          <xdr:nvSpPr>
            <xdr:cNvPr id="4378627" name="Check Box 3" hidden="1">
              <a:extLst>
                <a:ext uri="{63B3BB69-23CF-44E3-9099-C40C66FF867C}">
                  <a14:compatExt spid="_x0000_s4378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38100</xdr:rowOff>
        </xdr:from>
        <xdr:to>
          <xdr:col>1</xdr:col>
          <xdr:colOff>438150</xdr:colOff>
          <xdr:row>6</xdr:row>
          <xdr:rowOff>95250</xdr:rowOff>
        </xdr:to>
        <xdr:sp macro="" textlink="">
          <xdr:nvSpPr>
            <xdr:cNvPr id="4378628" name="Check Box 4" hidden="1">
              <a:extLst>
                <a:ext uri="{63B3BB69-23CF-44E3-9099-C40C66FF867C}">
                  <a14:compatExt spid="_x0000_s4378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</xdr:row>
          <xdr:rowOff>180975</xdr:rowOff>
        </xdr:from>
        <xdr:to>
          <xdr:col>1</xdr:col>
          <xdr:colOff>447675</xdr:colOff>
          <xdr:row>11</xdr:row>
          <xdr:rowOff>9525</xdr:rowOff>
        </xdr:to>
        <xdr:sp macro="" textlink="">
          <xdr:nvSpPr>
            <xdr:cNvPr id="4378629" name="Check Box 5" hidden="1">
              <a:extLst>
                <a:ext uri="{63B3BB69-23CF-44E3-9099-C40C66FF867C}">
                  <a14:compatExt spid="_x0000_s4378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38100</xdr:rowOff>
        </xdr:from>
        <xdr:to>
          <xdr:col>1</xdr:col>
          <xdr:colOff>438150</xdr:colOff>
          <xdr:row>8</xdr:row>
          <xdr:rowOff>28575</xdr:rowOff>
        </xdr:to>
        <xdr:sp macro="" textlink="">
          <xdr:nvSpPr>
            <xdr:cNvPr id="4378630" name="Check Box 6" hidden="1">
              <a:extLst>
                <a:ext uri="{63B3BB69-23CF-44E3-9099-C40C66FF867C}">
                  <a14:compatExt spid="_x0000_s4378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7</xdr:row>
          <xdr:rowOff>28575</xdr:rowOff>
        </xdr:from>
        <xdr:to>
          <xdr:col>6</xdr:col>
          <xdr:colOff>0</xdr:colOff>
          <xdr:row>8</xdr:row>
          <xdr:rowOff>28575</xdr:rowOff>
        </xdr:to>
        <xdr:sp macro="" textlink="">
          <xdr:nvSpPr>
            <xdr:cNvPr id="4378631" name="Check Box 7" hidden="1">
              <a:extLst>
                <a:ext uri="{63B3BB69-23CF-44E3-9099-C40C66FF867C}">
                  <a14:compatExt spid="_x0000_s4378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399144</xdr:colOff>
      <xdr:row>13</xdr:row>
      <xdr:rowOff>190499</xdr:rowOff>
    </xdr:from>
    <xdr:to>
      <xdr:col>9</xdr:col>
      <xdr:colOff>108858</xdr:colOff>
      <xdr:row>24</xdr:row>
      <xdr:rowOff>144888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23" y="5007428"/>
          <a:ext cx="5152571" cy="414538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123826</xdr:rowOff>
    </xdr:from>
    <xdr:to>
      <xdr:col>8</xdr:col>
      <xdr:colOff>670492</xdr:colOff>
      <xdr:row>13</xdr:row>
      <xdr:rowOff>28581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3826"/>
          <a:ext cx="5509192" cy="399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615043</xdr:colOff>
      <xdr:row>14</xdr:row>
      <xdr:rowOff>95249</xdr:rowOff>
    </xdr:from>
    <xdr:to>
      <xdr:col>7</xdr:col>
      <xdr:colOff>38100</xdr:colOff>
      <xdr:row>25</xdr:row>
      <xdr:rowOff>66675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218" y="4495799"/>
          <a:ext cx="2852057" cy="34099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7</xdr:row>
          <xdr:rowOff>19050</xdr:rowOff>
        </xdr:from>
        <xdr:to>
          <xdr:col>0</xdr:col>
          <xdr:colOff>581025</xdr:colOff>
          <xdr:row>7</xdr:row>
          <xdr:rowOff>257175</xdr:rowOff>
        </xdr:to>
        <xdr:sp macro="" textlink="">
          <xdr:nvSpPr>
            <xdr:cNvPr id="4162561" name="Check Box 1" hidden="1">
              <a:extLst>
                <a:ext uri="{63B3BB69-23CF-44E3-9099-C40C66FF867C}">
                  <a14:compatExt spid="_x0000_s416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8</xdr:row>
          <xdr:rowOff>0</xdr:rowOff>
        </xdr:from>
        <xdr:to>
          <xdr:col>0</xdr:col>
          <xdr:colOff>581025</xdr:colOff>
          <xdr:row>8</xdr:row>
          <xdr:rowOff>238125</xdr:rowOff>
        </xdr:to>
        <xdr:sp macro="" textlink="">
          <xdr:nvSpPr>
            <xdr:cNvPr id="4162564" name="Check Box 4" hidden="1">
              <a:extLst>
                <a:ext uri="{63B3BB69-23CF-44E3-9099-C40C66FF867C}">
                  <a14:compatExt spid="_x0000_s416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9</xdr:row>
          <xdr:rowOff>0</xdr:rowOff>
        </xdr:from>
        <xdr:to>
          <xdr:col>0</xdr:col>
          <xdr:colOff>581025</xdr:colOff>
          <xdr:row>9</xdr:row>
          <xdr:rowOff>238125</xdr:rowOff>
        </xdr:to>
        <xdr:sp macro="" textlink="">
          <xdr:nvSpPr>
            <xdr:cNvPr id="4162565" name="Check Box 5" hidden="1">
              <a:extLst>
                <a:ext uri="{63B3BB69-23CF-44E3-9099-C40C66FF867C}">
                  <a14:compatExt spid="_x0000_s416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10</xdr:row>
          <xdr:rowOff>0</xdr:rowOff>
        </xdr:from>
        <xdr:to>
          <xdr:col>0</xdr:col>
          <xdr:colOff>581025</xdr:colOff>
          <xdr:row>10</xdr:row>
          <xdr:rowOff>238125</xdr:rowOff>
        </xdr:to>
        <xdr:sp macro="" textlink="">
          <xdr:nvSpPr>
            <xdr:cNvPr id="4162566" name="Check Box 6" hidden="1">
              <a:extLst>
                <a:ext uri="{63B3BB69-23CF-44E3-9099-C40C66FF867C}">
                  <a14:compatExt spid="_x0000_s416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6</xdr:row>
      <xdr:rowOff>285751</xdr:rowOff>
    </xdr:from>
    <xdr:to>
      <xdr:col>4</xdr:col>
      <xdr:colOff>161925</xdr:colOff>
      <xdr:row>9</xdr:row>
      <xdr:rowOff>1</xdr:rowOff>
    </xdr:to>
    <xdr:sp macro="" textlink="">
      <xdr:nvSpPr>
        <xdr:cNvPr id="2" name="TextBox 1"/>
        <xdr:cNvSpPr txBox="1"/>
      </xdr:nvSpPr>
      <xdr:spPr>
        <a:xfrm>
          <a:off x="3067050" y="2590801"/>
          <a:ext cx="299085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th-TH" sz="3200">
              <a:latin typeface="TH SarabunPSK" panose="020B0500040200020003" pitchFamily="34" charset="-34"/>
              <a:cs typeface="TH SarabunPSK" panose="020B0500040200020003" pitchFamily="34" charset="-34"/>
            </a:rPr>
            <a:t>ไม่มีการใช้งาน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276226</xdr:colOff>
      <xdr:row>8</xdr:row>
      <xdr:rowOff>68581</xdr:rowOff>
    </xdr:from>
    <xdr:to>
      <xdr:col>10</xdr:col>
      <xdr:colOff>762001</xdr:colOff>
      <xdr:row>10</xdr:row>
      <xdr:rowOff>76200</xdr:rowOff>
    </xdr:to>
    <xdr:sp macro="" textlink="">
      <xdr:nvSpPr>
        <xdr:cNvPr id="2" name="TextBox 1"/>
        <xdr:cNvSpPr txBox="1"/>
      </xdr:nvSpPr>
      <xdr:spPr>
        <a:xfrm>
          <a:off x="1819276" y="2497456"/>
          <a:ext cx="2571750" cy="5600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th-TH" sz="2800">
              <a:latin typeface="TH SarabunPSK" panose="020B0500040200020003" pitchFamily="34" charset="-34"/>
              <a:cs typeface="TH SarabunPSK" panose="020B0500040200020003" pitchFamily="34" charset="-34"/>
            </a:rPr>
            <a:t>ไม่มีการใช้งาน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317501</xdr:colOff>
      <xdr:row>0</xdr:row>
      <xdr:rowOff>264582</xdr:rowOff>
    </xdr:from>
    <xdr:to>
      <xdr:col>8</xdr:col>
      <xdr:colOff>672610</xdr:colOff>
      <xdr:row>13</xdr:row>
      <xdr:rowOff>31749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264582"/>
          <a:ext cx="5509192" cy="3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452060</xdr:colOff>
      <xdr:row>13</xdr:row>
      <xdr:rowOff>194427</xdr:rowOff>
    </xdr:from>
    <xdr:to>
      <xdr:col>7</xdr:col>
      <xdr:colOff>151538</xdr:colOff>
      <xdr:row>25</xdr:row>
      <xdr:rowOff>207004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643" y="4131427"/>
          <a:ext cx="3139062" cy="4192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9525</xdr:rowOff>
        </xdr:from>
        <xdr:to>
          <xdr:col>1</xdr:col>
          <xdr:colOff>438150</xdr:colOff>
          <xdr:row>4</xdr:row>
          <xdr:rowOff>180975</xdr:rowOff>
        </xdr:to>
        <xdr:sp macro="" textlink="">
          <xdr:nvSpPr>
            <xdr:cNvPr id="4276225" name="Check Box 1" hidden="1">
              <a:extLst>
                <a:ext uri="{63B3BB69-23CF-44E3-9099-C40C66FF867C}">
                  <a14:compatExt spid="_x0000_s427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4</xdr:row>
          <xdr:rowOff>28575</xdr:rowOff>
        </xdr:from>
        <xdr:to>
          <xdr:col>5</xdr:col>
          <xdr:colOff>0</xdr:colOff>
          <xdr:row>4</xdr:row>
          <xdr:rowOff>266700</xdr:rowOff>
        </xdr:to>
        <xdr:sp macro="" textlink="">
          <xdr:nvSpPr>
            <xdr:cNvPr id="4276226" name="Check Box 2" hidden="1">
              <a:extLst>
                <a:ext uri="{63B3BB69-23CF-44E3-9099-C40C66FF867C}">
                  <a14:compatExt spid="_x0000_s427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6</xdr:row>
          <xdr:rowOff>28575</xdr:rowOff>
        </xdr:from>
        <xdr:to>
          <xdr:col>5</xdr:col>
          <xdr:colOff>0</xdr:colOff>
          <xdr:row>6</xdr:row>
          <xdr:rowOff>266700</xdr:rowOff>
        </xdr:to>
        <xdr:sp macro="" textlink="">
          <xdr:nvSpPr>
            <xdr:cNvPr id="4276227" name="Check Box 3" hidden="1">
              <a:extLst>
                <a:ext uri="{63B3BB69-23CF-44E3-9099-C40C66FF867C}">
                  <a14:compatExt spid="_x0000_s427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28575</xdr:rowOff>
        </xdr:from>
        <xdr:to>
          <xdr:col>1</xdr:col>
          <xdr:colOff>438150</xdr:colOff>
          <xdr:row>6</xdr:row>
          <xdr:rowOff>266700</xdr:rowOff>
        </xdr:to>
        <xdr:sp macro="" textlink="">
          <xdr:nvSpPr>
            <xdr:cNvPr id="4276228" name="Check Box 4" hidden="1">
              <a:extLst>
                <a:ext uri="{63B3BB69-23CF-44E3-9099-C40C66FF867C}">
                  <a14:compatExt spid="_x0000_s427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10</xdr:row>
          <xdr:rowOff>161925</xdr:rowOff>
        </xdr:from>
        <xdr:to>
          <xdr:col>1</xdr:col>
          <xdr:colOff>457200</xdr:colOff>
          <xdr:row>11</xdr:row>
          <xdr:rowOff>104775</xdr:rowOff>
        </xdr:to>
        <xdr:sp macro="" textlink="">
          <xdr:nvSpPr>
            <xdr:cNvPr id="4276229" name="Check Box 5" hidden="1">
              <a:extLst>
                <a:ext uri="{63B3BB69-23CF-44E3-9099-C40C66FF867C}">
                  <a14:compatExt spid="_x0000_s427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28575</xdr:rowOff>
        </xdr:from>
        <xdr:to>
          <xdr:col>1</xdr:col>
          <xdr:colOff>438150</xdr:colOff>
          <xdr:row>8</xdr:row>
          <xdr:rowOff>266700</xdr:rowOff>
        </xdr:to>
        <xdr:sp macro="" textlink="">
          <xdr:nvSpPr>
            <xdr:cNvPr id="4276230" name="Check Box 6" hidden="1">
              <a:extLst>
                <a:ext uri="{63B3BB69-23CF-44E3-9099-C40C66FF867C}">
                  <a14:compatExt spid="_x0000_s427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8</xdr:row>
          <xdr:rowOff>28575</xdr:rowOff>
        </xdr:from>
        <xdr:to>
          <xdr:col>5</xdr:col>
          <xdr:colOff>0</xdr:colOff>
          <xdr:row>8</xdr:row>
          <xdr:rowOff>266700</xdr:rowOff>
        </xdr:to>
        <xdr:sp macro="" textlink="">
          <xdr:nvSpPr>
            <xdr:cNvPr id="4276231" name="Check Box 7" hidden="1">
              <a:extLst>
                <a:ext uri="{63B3BB69-23CF-44E3-9099-C40C66FF867C}">
                  <a14:compatExt spid="_x0000_s427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128135</xdr:colOff>
      <xdr:row>16</xdr:row>
      <xdr:rowOff>75972</xdr:rowOff>
    </xdr:from>
    <xdr:to>
      <xdr:col>8</xdr:col>
      <xdr:colOff>119063</xdr:colOff>
      <xdr:row>29</xdr:row>
      <xdr:rowOff>35673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98" y="3957410"/>
          <a:ext cx="4943928" cy="398401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0</xdr:rowOff>
        </xdr:from>
        <xdr:to>
          <xdr:col>2</xdr:col>
          <xdr:colOff>238125</xdr:colOff>
          <xdr:row>10</xdr:row>
          <xdr:rowOff>161925</xdr:rowOff>
        </xdr:to>
        <xdr:sp macro="" textlink="">
          <xdr:nvSpPr>
            <xdr:cNvPr id="4277249" name="Check Box 1" hidden="1">
              <a:extLst>
                <a:ext uri="{63B3BB69-23CF-44E3-9099-C40C66FF867C}">
                  <a14:compatExt spid="_x0000_s4277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0</xdr:rowOff>
        </xdr:from>
        <xdr:to>
          <xdr:col>2</xdr:col>
          <xdr:colOff>238125</xdr:colOff>
          <xdr:row>11</xdr:row>
          <xdr:rowOff>161925</xdr:rowOff>
        </xdr:to>
        <xdr:sp macro="" textlink="">
          <xdr:nvSpPr>
            <xdr:cNvPr id="4277250" name="Check Box 2" hidden="1">
              <a:extLst>
                <a:ext uri="{63B3BB69-23CF-44E3-9099-C40C66FF867C}">
                  <a14:compatExt spid="_x0000_s427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0</xdr:rowOff>
        </xdr:from>
        <xdr:to>
          <xdr:col>2</xdr:col>
          <xdr:colOff>238125</xdr:colOff>
          <xdr:row>14</xdr:row>
          <xdr:rowOff>161925</xdr:rowOff>
        </xdr:to>
        <xdr:sp macro="" textlink="">
          <xdr:nvSpPr>
            <xdr:cNvPr id="4277251" name="Check Box 3" hidden="1">
              <a:extLst>
                <a:ext uri="{63B3BB69-23CF-44E3-9099-C40C66FF867C}">
                  <a14:compatExt spid="_x0000_s427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0</xdr:rowOff>
        </xdr:from>
        <xdr:to>
          <xdr:col>2</xdr:col>
          <xdr:colOff>238125</xdr:colOff>
          <xdr:row>18</xdr:row>
          <xdr:rowOff>161925</xdr:rowOff>
        </xdr:to>
        <xdr:sp macro="" textlink="">
          <xdr:nvSpPr>
            <xdr:cNvPr id="4277252" name="Check Box 4" hidden="1">
              <a:extLst>
                <a:ext uri="{63B3BB69-23CF-44E3-9099-C40C66FF867C}">
                  <a14:compatExt spid="_x0000_s427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0</xdr:rowOff>
        </xdr:from>
        <xdr:to>
          <xdr:col>2</xdr:col>
          <xdr:colOff>238125</xdr:colOff>
          <xdr:row>19</xdr:row>
          <xdr:rowOff>161925</xdr:rowOff>
        </xdr:to>
        <xdr:sp macro="" textlink="">
          <xdr:nvSpPr>
            <xdr:cNvPr id="4277253" name="Check Box 5" hidden="1">
              <a:extLst>
                <a:ext uri="{63B3BB69-23CF-44E3-9099-C40C66FF867C}">
                  <a14:compatExt spid="_x0000_s427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0</xdr:rowOff>
        </xdr:from>
        <xdr:to>
          <xdr:col>2</xdr:col>
          <xdr:colOff>238125</xdr:colOff>
          <xdr:row>22</xdr:row>
          <xdr:rowOff>161925</xdr:rowOff>
        </xdr:to>
        <xdr:sp macro="" textlink="">
          <xdr:nvSpPr>
            <xdr:cNvPr id="4277254" name="Check Box 6" hidden="1">
              <a:extLst>
                <a:ext uri="{63B3BB69-23CF-44E3-9099-C40C66FF867C}">
                  <a14:compatExt spid="_x0000_s427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34</xdr:row>
          <xdr:rowOff>0</xdr:rowOff>
        </xdr:from>
        <xdr:to>
          <xdr:col>2</xdr:col>
          <xdr:colOff>238125</xdr:colOff>
          <xdr:row>34</xdr:row>
          <xdr:rowOff>161925</xdr:rowOff>
        </xdr:to>
        <xdr:sp macro="" textlink="">
          <xdr:nvSpPr>
            <xdr:cNvPr id="4277255" name="Check Box 7" hidden="1">
              <a:extLst>
                <a:ext uri="{63B3BB69-23CF-44E3-9099-C40C66FF867C}">
                  <a14:compatExt spid="_x0000_s427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35</xdr:row>
          <xdr:rowOff>0</xdr:rowOff>
        </xdr:from>
        <xdr:to>
          <xdr:col>2</xdr:col>
          <xdr:colOff>238125</xdr:colOff>
          <xdr:row>35</xdr:row>
          <xdr:rowOff>161925</xdr:rowOff>
        </xdr:to>
        <xdr:sp macro="" textlink="">
          <xdr:nvSpPr>
            <xdr:cNvPr id="4277256" name="Check Box 8" hidden="1">
              <a:extLst>
                <a:ext uri="{63B3BB69-23CF-44E3-9099-C40C66FF867C}">
                  <a14:compatExt spid="_x0000_s4277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38</xdr:row>
          <xdr:rowOff>0</xdr:rowOff>
        </xdr:from>
        <xdr:to>
          <xdr:col>2</xdr:col>
          <xdr:colOff>238125</xdr:colOff>
          <xdr:row>38</xdr:row>
          <xdr:rowOff>161925</xdr:rowOff>
        </xdr:to>
        <xdr:sp macro="" textlink="">
          <xdr:nvSpPr>
            <xdr:cNvPr id="4277257" name="Check Box 9" hidden="1">
              <a:extLst>
                <a:ext uri="{63B3BB69-23CF-44E3-9099-C40C66FF867C}">
                  <a14:compatExt spid="_x0000_s4277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0</xdr:rowOff>
        </xdr:from>
        <xdr:to>
          <xdr:col>2</xdr:col>
          <xdr:colOff>238125</xdr:colOff>
          <xdr:row>26</xdr:row>
          <xdr:rowOff>161925</xdr:rowOff>
        </xdr:to>
        <xdr:sp macro="" textlink="">
          <xdr:nvSpPr>
            <xdr:cNvPr id="4277258" name="Check Box 10" hidden="1">
              <a:extLst>
                <a:ext uri="{63B3BB69-23CF-44E3-9099-C40C66FF867C}">
                  <a14:compatExt spid="_x0000_s4277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0</xdr:rowOff>
        </xdr:from>
        <xdr:to>
          <xdr:col>2</xdr:col>
          <xdr:colOff>238125</xdr:colOff>
          <xdr:row>27</xdr:row>
          <xdr:rowOff>161925</xdr:rowOff>
        </xdr:to>
        <xdr:sp macro="" textlink="">
          <xdr:nvSpPr>
            <xdr:cNvPr id="4277259" name="Check Box 11" hidden="1">
              <a:extLst>
                <a:ext uri="{63B3BB69-23CF-44E3-9099-C40C66FF867C}">
                  <a14:compatExt spid="_x0000_s4277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0</xdr:rowOff>
        </xdr:from>
        <xdr:to>
          <xdr:col>2</xdr:col>
          <xdr:colOff>238125</xdr:colOff>
          <xdr:row>30</xdr:row>
          <xdr:rowOff>161925</xdr:rowOff>
        </xdr:to>
        <xdr:sp macro="" textlink="">
          <xdr:nvSpPr>
            <xdr:cNvPr id="4277260" name="Check Box 12" hidden="1">
              <a:extLst>
                <a:ext uri="{63B3BB69-23CF-44E3-9099-C40C66FF867C}">
                  <a14:compatExt spid="_x0000_s4277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</xdr:row>
          <xdr:rowOff>28575</xdr:rowOff>
        </xdr:from>
        <xdr:to>
          <xdr:col>2</xdr:col>
          <xdr:colOff>85725</xdr:colOff>
          <xdr:row>5</xdr:row>
          <xdr:rowOff>314325</xdr:rowOff>
        </xdr:to>
        <xdr:sp macro="" textlink="">
          <xdr:nvSpPr>
            <xdr:cNvPr id="4278273" name="Check Box 1" hidden="1">
              <a:extLst>
                <a:ext uri="{63B3BB69-23CF-44E3-9099-C40C66FF867C}">
                  <a14:compatExt spid="_x0000_s4278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6</xdr:row>
          <xdr:rowOff>28575</xdr:rowOff>
        </xdr:from>
        <xdr:to>
          <xdr:col>2</xdr:col>
          <xdr:colOff>104775</xdr:colOff>
          <xdr:row>6</xdr:row>
          <xdr:rowOff>314325</xdr:rowOff>
        </xdr:to>
        <xdr:sp macro="" textlink="">
          <xdr:nvSpPr>
            <xdr:cNvPr id="4278274" name="Check Box 2" hidden="1">
              <a:extLst>
                <a:ext uri="{63B3BB69-23CF-44E3-9099-C40C66FF867C}">
                  <a14:compatExt spid="_x0000_s4278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7</xdr:row>
          <xdr:rowOff>19050</xdr:rowOff>
        </xdr:from>
        <xdr:to>
          <xdr:col>2</xdr:col>
          <xdr:colOff>104775</xdr:colOff>
          <xdr:row>7</xdr:row>
          <xdr:rowOff>314325</xdr:rowOff>
        </xdr:to>
        <xdr:sp macro="" textlink="">
          <xdr:nvSpPr>
            <xdr:cNvPr id="4278275" name="Check Box 3" hidden="1">
              <a:extLst>
                <a:ext uri="{63B3BB69-23CF-44E3-9099-C40C66FF867C}">
                  <a14:compatExt spid="_x0000_s4278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8</xdr:row>
          <xdr:rowOff>9525</xdr:rowOff>
        </xdr:from>
        <xdr:to>
          <xdr:col>2</xdr:col>
          <xdr:colOff>104775</xdr:colOff>
          <xdr:row>8</xdr:row>
          <xdr:rowOff>304800</xdr:rowOff>
        </xdr:to>
        <xdr:sp macro="" textlink="">
          <xdr:nvSpPr>
            <xdr:cNvPr id="4278276" name="Check Box 4" hidden="1">
              <a:extLst>
                <a:ext uri="{63B3BB69-23CF-44E3-9099-C40C66FF867C}">
                  <a14:compatExt spid="_x0000_s4278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260441</xdr:colOff>
      <xdr:row>11</xdr:row>
      <xdr:rowOff>194501</xdr:rowOff>
    </xdr:from>
    <xdr:to>
      <xdr:col>7</xdr:col>
      <xdr:colOff>340180</xdr:colOff>
      <xdr:row>11</xdr:row>
      <xdr:rowOff>762001</xdr:rowOff>
    </xdr:to>
    <xdr:sp macro="" textlink="">
      <xdr:nvSpPr>
        <xdr:cNvPr id="2" name="TextBox 1"/>
        <xdr:cNvSpPr txBox="1"/>
      </xdr:nvSpPr>
      <xdr:spPr>
        <a:xfrm>
          <a:off x="3022691" y="3841215"/>
          <a:ext cx="2637882" cy="567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th-TH" sz="2800">
              <a:latin typeface="TH SarabunPSK" panose="020B0500040200020003" pitchFamily="34" charset="-34"/>
              <a:cs typeface="TH SarabunPSK" panose="020B0500040200020003" pitchFamily="34" charset="-34"/>
            </a:rPr>
            <a:t>ไม่มีการใช้งาน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289506</xdr:colOff>
      <xdr:row>5</xdr:row>
      <xdr:rowOff>179716</xdr:rowOff>
    </xdr:from>
    <xdr:to>
      <xdr:col>9</xdr:col>
      <xdr:colOff>96447</xdr:colOff>
      <xdr:row>27</xdr:row>
      <xdr:rowOff>224646</xdr:rowOff>
    </xdr:to>
    <xdr:grpSp>
      <xdr:nvGrpSpPr>
        <xdr:cNvPr id="2" name="Group 15"/>
        <xdr:cNvGrpSpPr>
          <a:grpSpLocks/>
        </xdr:cNvGrpSpPr>
      </xdr:nvGrpSpPr>
      <xdr:grpSpPr bwMode="auto">
        <a:xfrm>
          <a:off x="289506" y="1626438"/>
          <a:ext cx="6177908" cy="6478798"/>
          <a:chOff x="754788" y="2086290"/>
          <a:chExt cx="5877418" cy="6890163"/>
        </a:xfrm>
      </xdr:grpSpPr>
      <xdr:sp macro="" textlink="">
        <xdr:nvSpPr>
          <xdr:cNvPr id="3" name="Text Box 1191"/>
          <xdr:cNvSpPr txBox="1">
            <a:spLocks noChangeArrowheads="1"/>
          </xdr:cNvSpPr>
        </xdr:nvSpPr>
        <xdr:spPr bwMode="auto">
          <a:xfrm>
            <a:off x="754788" y="5077917"/>
            <a:ext cx="1348138" cy="1937144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4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4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4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4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4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 </a:t>
            </a: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ฝ่ายประชาสัมพันธ์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น.ส. พนิตานันท์ ผลจันทร์ภา</a:t>
            </a: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  <xdr:sp macro="" textlink="">
        <xdr:nvSpPr>
          <xdr:cNvPr id="4" name="Text Box 1192"/>
          <xdr:cNvSpPr txBox="1">
            <a:spLocks noChangeArrowheads="1"/>
          </xdr:cNvSpPr>
        </xdr:nvSpPr>
        <xdr:spPr bwMode="auto">
          <a:xfrm>
            <a:off x="5301685" y="5072301"/>
            <a:ext cx="1330521" cy="194833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(ฝ่ายบัญชี)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น.ส. จันทร์ทิพย์ อาจน้อย</a:t>
            </a: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  <xdr:sp macro="" textlink="">
        <xdr:nvSpPr>
          <xdr:cNvPr id="5" name="Text Box 1193"/>
          <xdr:cNvSpPr txBox="1">
            <a:spLocks noChangeArrowheads="1"/>
          </xdr:cNvSpPr>
        </xdr:nvSpPr>
        <xdr:spPr bwMode="auto">
          <a:xfrm>
            <a:off x="3093452" y="7232732"/>
            <a:ext cx="1177960" cy="174372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ฝ่ายจัดซื้อ/พัสดุ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นาง ปิติฤดี ธรรมยา</a:t>
            </a: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  <xdr:sp macro="" textlink="">
        <xdr:nvSpPr>
          <xdr:cNvPr id="6" name="Text Box 1194"/>
          <xdr:cNvSpPr txBox="1">
            <a:spLocks noChangeArrowheads="1"/>
          </xdr:cNvSpPr>
        </xdr:nvSpPr>
        <xdr:spPr bwMode="auto">
          <a:xfrm>
            <a:off x="4649914" y="2978556"/>
            <a:ext cx="1349729" cy="1697518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คณะทำงานและเลขานุการ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นาย ขวัญชัย บุญเกิด</a:t>
            </a: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  <xdr:sp macro="" textlink="">
        <xdr:nvSpPr>
          <xdr:cNvPr id="7" name="Text Box 1195"/>
          <xdr:cNvSpPr txBox="1">
            <a:spLocks noChangeArrowheads="1"/>
          </xdr:cNvSpPr>
        </xdr:nvSpPr>
        <xdr:spPr bwMode="auto">
          <a:xfrm>
            <a:off x="2313854" y="5074871"/>
            <a:ext cx="1201824" cy="1920122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ฝ่ายวิศวกรรม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นาย วรวุฒิ ศรีจันทร์</a:t>
            </a: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  <xdr:sp macro="" textlink="">
        <xdr:nvSpPr>
          <xdr:cNvPr id="8" name="Text Box 1196"/>
          <xdr:cNvSpPr txBox="1">
            <a:spLocks noChangeArrowheads="1"/>
          </xdr:cNvSpPr>
        </xdr:nvSpPr>
        <xdr:spPr bwMode="auto">
          <a:xfrm>
            <a:off x="2753864" y="2086290"/>
            <a:ext cx="1512611" cy="2031787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2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ประธานคณะทำงาน</a:t>
            </a:r>
            <a:r>
              <a:rPr lang="en-US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              </a:t>
            </a: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ด้านการจัดการพลังงาน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นาย ศิริพงศ์  ทรัพย์อุดม</a:t>
            </a:r>
          </a:p>
          <a:p>
            <a:pPr algn="ctr" rtl="0">
              <a:defRPr sz="1000"/>
            </a:pPr>
            <a:endParaRPr lang="th-TH" sz="11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  <xdr:sp macro="" textlink="">
        <xdr:nvSpPr>
          <xdr:cNvPr id="9" name="Text Box 1197"/>
          <xdr:cNvSpPr txBox="1">
            <a:spLocks noChangeArrowheads="1"/>
          </xdr:cNvSpPr>
        </xdr:nvSpPr>
        <xdr:spPr bwMode="auto">
          <a:xfrm>
            <a:off x="3826696" y="5046722"/>
            <a:ext cx="1218541" cy="1955924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ฝ่ายวิศวกรรม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นาย ธรรมนูญ ชูกลิ่น</a:t>
            </a: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</xdr:txBody>
      </xdr:sp>
    </xdr:grpSp>
    <xdr:clientData/>
  </xdr:twoCellAnchor>
  <xdr:twoCellAnchor>
    <xdr:from>
      <xdr:col>0</xdr:col>
      <xdr:colOff>546483</xdr:colOff>
      <xdr:row>22</xdr:row>
      <xdr:rowOff>149136</xdr:rowOff>
    </xdr:from>
    <xdr:to>
      <xdr:col>9</xdr:col>
      <xdr:colOff>95250</xdr:colOff>
      <xdr:row>27</xdr:row>
      <xdr:rowOff>251603</xdr:rowOff>
    </xdr:to>
    <xdr:grpSp>
      <xdr:nvGrpSpPr>
        <xdr:cNvPr id="10" name="Group 15"/>
        <xdr:cNvGrpSpPr>
          <a:grpSpLocks/>
        </xdr:cNvGrpSpPr>
      </xdr:nvGrpSpPr>
      <xdr:grpSpPr bwMode="auto">
        <a:xfrm>
          <a:off x="546483" y="6502131"/>
          <a:ext cx="5919734" cy="1630062"/>
          <a:chOff x="691494" y="2115003"/>
          <a:chExt cx="5624312" cy="1651141"/>
        </a:xfrm>
      </xdr:grpSpPr>
      <xdr:sp macro="" textlink="">
        <xdr:nvSpPr>
          <xdr:cNvPr id="11" name="Text Box 1191"/>
          <xdr:cNvSpPr txBox="1">
            <a:spLocks noChangeArrowheads="1"/>
          </xdr:cNvSpPr>
        </xdr:nvSpPr>
        <xdr:spPr bwMode="auto">
          <a:xfrm>
            <a:off x="691494" y="2115003"/>
            <a:ext cx="1195531" cy="164204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 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ฝ่ายวศวกรรม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นาย สุรัตน์ จิตตงามขำ</a:t>
            </a:r>
          </a:p>
        </xdr:txBody>
      </xdr:sp>
      <xdr:sp macro="" textlink="">
        <xdr:nvSpPr>
          <xdr:cNvPr id="12" name="Text Box 1195"/>
          <xdr:cNvSpPr txBox="1">
            <a:spLocks noChangeArrowheads="1"/>
          </xdr:cNvSpPr>
        </xdr:nvSpPr>
        <xdr:spPr bwMode="auto">
          <a:xfrm>
            <a:off x="5022218" y="2134663"/>
            <a:ext cx="1293588" cy="163148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คณะทำงาน</a:t>
            </a: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ฝ่ายร้านค้า </a:t>
            </a:r>
            <a:r>
              <a:rPr lang="en-US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 Harmony </a:t>
            </a:r>
            <a:endParaRPr lang="th-TH" sz="1000" b="0" i="0" u="none" strike="noStrike" baseline="0">
              <a:solidFill>
                <a:srgbClr val="000000"/>
              </a:solidFill>
              <a:latin typeface="Angsana New" pitchFamily="18" charset="-34"/>
              <a:cs typeface="Angsana New" pitchFamily="18" charset="-34"/>
            </a:endParaRPr>
          </a:p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ngsana New" pitchFamily="18" charset="-34"/>
                <a:cs typeface="Angsana New" pitchFamily="18" charset="-34"/>
              </a:rPr>
              <a:t>นาย สุชาญ พรฉัยยา</a:t>
            </a:r>
          </a:p>
        </xdr:txBody>
      </xdr:sp>
    </xdr:grpSp>
    <xdr:clientData/>
  </xdr:twoCellAnchor>
  <xdr:twoCellAnchor editAs="oneCell">
    <xdr:from>
      <xdr:col>7</xdr:col>
      <xdr:colOff>750271</xdr:colOff>
      <xdr:row>22</xdr:row>
      <xdr:rowOff>271108</xdr:rowOff>
    </xdr:from>
    <xdr:to>
      <xdr:col>8</xdr:col>
      <xdr:colOff>699733</xdr:colOff>
      <xdr:row>25</xdr:row>
      <xdr:rowOff>125803</xdr:rowOff>
    </xdr:to>
    <xdr:pic>
      <xdr:nvPicPr>
        <xdr:cNvPr id="20" name="รูปภาพ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842" y="6624103"/>
          <a:ext cx="704273" cy="771252"/>
        </a:xfrm>
        <a:prstGeom prst="rect">
          <a:avLst/>
        </a:prstGeom>
      </xdr:spPr>
    </xdr:pic>
    <xdr:clientData/>
  </xdr:twoCellAnchor>
  <xdr:twoCellAnchor>
    <xdr:from>
      <xdr:col>4</xdr:col>
      <xdr:colOff>641995</xdr:colOff>
      <xdr:row>12</xdr:row>
      <xdr:rowOff>224645</xdr:rowOff>
    </xdr:from>
    <xdr:to>
      <xdr:col>5</xdr:col>
      <xdr:colOff>16603</xdr:colOff>
      <xdr:row>22</xdr:row>
      <xdr:rowOff>62901</xdr:rowOff>
    </xdr:to>
    <xdr:cxnSp macro="">
      <xdr:nvCxnSpPr>
        <xdr:cNvPr id="21" name="AutoShape 1198"/>
        <xdr:cNvCxnSpPr>
          <a:cxnSpLocks noChangeShapeType="1"/>
        </xdr:cNvCxnSpPr>
      </xdr:nvCxnSpPr>
      <xdr:spPr bwMode="auto">
        <a:xfrm>
          <a:off x="3310792" y="3549409"/>
          <a:ext cx="57533" cy="2866487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641790</xdr:colOff>
      <xdr:row>13</xdr:row>
      <xdr:rowOff>215661</xdr:rowOff>
    </xdr:from>
    <xdr:to>
      <xdr:col>6</xdr:col>
      <xdr:colOff>350448</xdr:colOff>
      <xdr:row>13</xdr:row>
      <xdr:rowOff>229438</xdr:rowOff>
    </xdr:to>
    <xdr:cxnSp macro="">
      <xdr:nvCxnSpPr>
        <xdr:cNvPr id="22" name="AutoShape 1199"/>
        <xdr:cNvCxnSpPr>
          <a:cxnSpLocks noChangeShapeType="1"/>
        </xdr:cNvCxnSpPr>
      </xdr:nvCxnSpPr>
      <xdr:spPr bwMode="auto">
        <a:xfrm flipV="1">
          <a:off x="3310587" y="3836958"/>
          <a:ext cx="1074507" cy="13777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175577</xdr:colOff>
      <xdr:row>14</xdr:row>
      <xdr:rowOff>278448</xdr:rowOff>
    </xdr:from>
    <xdr:to>
      <xdr:col>8</xdr:col>
      <xdr:colOff>273715</xdr:colOff>
      <xdr:row>15</xdr:row>
      <xdr:rowOff>211138</xdr:rowOff>
    </xdr:to>
    <xdr:grpSp>
      <xdr:nvGrpSpPr>
        <xdr:cNvPr id="38" name="Group 37"/>
        <xdr:cNvGrpSpPr/>
      </xdr:nvGrpSpPr>
      <xdr:grpSpPr>
        <a:xfrm>
          <a:off x="867487" y="4196278"/>
          <a:ext cx="4878610" cy="229223"/>
          <a:chOff x="755264" y="3886966"/>
          <a:chExt cx="4871222" cy="220037"/>
        </a:xfrm>
      </xdr:grpSpPr>
      <xdr:cxnSp macro="">
        <xdr:nvCxnSpPr>
          <xdr:cNvPr id="23" name="AutoShape 1199"/>
          <xdr:cNvCxnSpPr>
            <a:cxnSpLocks noChangeShapeType="1"/>
          </xdr:cNvCxnSpPr>
        </xdr:nvCxnSpPr>
        <xdr:spPr bwMode="auto">
          <a:xfrm>
            <a:off x="761037" y="3898516"/>
            <a:ext cx="4853903" cy="11545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24" name="AutoShape 1201"/>
          <xdr:cNvCxnSpPr>
            <a:cxnSpLocks noChangeShapeType="1"/>
          </xdr:cNvCxnSpPr>
        </xdr:nvCxnSpPr>
        <xdr:spPr bwMode="auto">
          <a:xfrm flipH="1">
            <a:off x="755264" y="3886966"/>
            <a:ext cx="1" cy="220037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25" name="AutoShape 1201"/>
          <xdr:cNvCxnSpPr>
            <a:cxnSpLocks noChangeShapeType="1"/>
          </xdr:cNvCxnSpPr>
        </xdr:nvCxnSpPr>
        <xdr:spPr bwMode="auto">
          <a:xfrm flipH="1">
            <a:off x="2401455" y="3909101"/>
            <a:ext cx="5773" cy="192482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26" name="AutoShape 1201"/>
          <xdr:cNvCxnSpPr>
            <a:cxnSpLocks noChangeShapeType="1"/>
          </xdr:cNvCxnSpPr>
        </xdr:nvCxnSpPr>
        <xdr:spPr bwMode="auto">
          <a:xfrm>
            <a:off x="5620713" y="3904289"/>
            <a:ext cx="5773" cy="193446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27" name="AutoShape 1201"/>
          <xdr:cNvCxnSpPr>
            <a:cxnSpLocks noChangeShapeType="1"/>
          </xdr:cNvCxnSpPr>
        </xdr:nvCxnSpPr>
        <xdr:spPr bwMode="auto">
          <a:xfrm>
            <a:off x="4002424" y="3904290"/>
            <a:ext cx="0" cy="193445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  <xdr:twoCellAnchor>
    <xdr:from>
      <xdr:col>1</xdr:col>
      <xdr:colOff>444500</xdr:colOff>
      <xdr:row>22</xdr:row>
      <xdr:rowOff>59659</xdr:rowOff>
    </xdr:from>
    <xdr:to>
      <xdr:col>8</xdr:col>
      <xdr:colOff>314505</xdr:colOff>
      <xdr:row>22</xdr:row>
      <xdr:rowOff>71345</xdr:rowOff>
    </xdr:to>
    <xdr:cxnSp macro="">
      <xdr:nvCxnSpPr>
        <xdr:cNvPr id="29" name="AutoShape 1199"/>
        <xdr:cNvCxnSpPr>
          <a:cxnSpLocks noChangeShapeType="1"/>
        </xdr:cNvCxnSpPr>
      </xdr:nvCxnSpPr>
      <xdr:spPr bwMode="auto">
        <a:xfrm>
          <a:off x="1136410" y="6412654"/>
          <a:ext cx="4650477" cy="11686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7</xdr:col>
      <xdr:colOff>607464</xdr:colOff>
      <xdr:row>16</xdr:row>
      <xdr:rowOff>58239</xdr:rowOff>
    </xdr:from>
    <xdr:to>
      <xdr:col>8</xdr:col>
      <xdr:colOff>704092</xdr:colOff>
      <xdr:row>19</xdr:row>
      <xdr:rowOff>6281</xdr:rowOff>
    </xdr:to>
    <xdr:pic>
      <xdr:nvPicPr>
        <xdr:cNvPr id="30" name="รูปภาพ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035" y="4578121"/>
          <a:ext cx="851439" cy="864599"/>
        </a:xfrm>
        <a:prstGeom prst="rect">
          <a:avLst/>
        </a:prstGeom>
      </xdr:spPr>
    </xdr:pic>
    <xdr:clientData/>
  </xdr:twoCellAnchor>
  <xdr:twoCellAnchor>
    <xdr:from>
      <xdr:col>1</xdr:col>
      <xdr:colOff>444500</xdr:colOff>
      <xdr:row>22</xdr:row>
      <xdr:rowOff>63500</xdr:rowOff>
    </xdr:from>
    <xdr:to>
      <xdr:col>1</xdr:col>
      <xdr:colOff>444501</xdr:colOff>
      <xdr:row>22</xdr:row>
      <xdr:rowOff>148167</xdr:rowOff>
    </xdr:to>
    <xdr:cxnSp macro="">
      <xdr:nvCxnSpPr>
        <xdr:cNvPr id="44" name="AutoShape 1201"/>
        <xdr:cNvCxnSpPr>
          <a:cxnSpLocks noChangeShapeType="1"/>
        </xdr:cNvCxnSpPr>
      </xdr:nvCxnSpPr>
      <xdr:spPr bwMode="auto">
        <a:xfrm flipH="1">
          <a:off x="1143000" y="6572250"/>
          <a:ext cx="1" cy="84667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8</xdr:col>
      <xdr:colOff>285261</xdr:colOff>
      <xdr:row>22</xdr:row>
      <xdr:rowOff>70166</xdr:rowOff>
    </xdr:from>
    <xdr:to>
      <xdr:col>8</xdr:col>
      <xdr:colOff>291034</xdr:colOff>
      <xdr:row>22</xdr:row>
      <xdr:rowOff>144601</xdr:rowOff>
    </xdr:to>
    <xdr:cxnSp macro="">
      <xdr:nvCxnSpPr>
        <xdr:cNvPr id="46" name="AutoShape 1201"/>
        <xdr:cNvCxnSpPr>
          <a:cxnSpLocks noChangeShapeType="1"/>
        </xdr:cNvCxnSpPr>
      </xdr:nvCxnSpPr>
      <xdr:spPr bwMode="auto">
        <a:xfrm>
          <a:off x="5757643" y="6423161"/>
          <a:ext cx="5773" cy="7443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4</xdr:col>
      <xdr:colOff>89859</xdr:colOff>
      <xdr:row>6</xdr:row>
      <xdr:rowOff>107830</xdr:rowOff>
    </xdr:from>
    <xdr:to>
      <xdr:col>5</xdr:col>
      <xdr:colOff>194969</xdr:colOff>
      <xdr:row>9</xdr:row>
      <xdr:rowOff>118254</xdr:rowOff>
    </xdr:to>
    <xdr:pic>
      <xdr:nvPicPr>
        <xdr:cNvPr id="33" name="Picture 3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656" y="1833113"/>
          <a:ext cx="78803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332476</xdr:colOff>
      <xdr:row>22</xdr:row>
      <xdr:rowOff>224647</xdr:rowOff>
    </xdr:from>
    <xdr:to>
      <xdr:col>5</xdr:col>
      <xdr:colOff>393104</xdr:colOff>
      <xdr:row>25</xdr:row>
      <xdr:rowOff>98846</xdr:rowOff>
    </xdr:to>
    <xdr:pic>
      <xdr:nvPicPr>
        <xdr:cNvPr id="35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273" y="6577642"/>
          <a:ext cx="743553" cy="79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637995</xdr:colOff>
      <xdr:row>16</xdr:row>
      <xdr:rowOff>62901</xdr:rowOff>
    </xdr:from>
    <xdr:to>
      <xdr:col>2</xdr:col>
      <xdr:colOff>108728</xdr:colOff>
      <xdr:row>18</xdr:row>
      <xdr:rowOff>295143</xdr:rowOff>
    </xdr:to>
    <xdr:pic>
      <xdr:nvPicPr>
        <xdr:cNvPr id="39" name="Picture 38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95" y="4582783"/>
          <a:ext cx="809625" cy="843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152759</xdr:colOff>
      <xdr:row>22</xdr:row>
      <xdr:rowOff>260589</xdr:rowOff>
    </xdr:from>
    <xdr:to>
      <xdr:col>2</xdr:col>
      <xdr:colOff>215660</xdr:colOff>
      <xdr:row>25</xdr:row>
      <xdr:rowOff>98843</xdr:rowOff>
    </xdr:to>
    <xdr:pic>
      <xdr:nvPicPr>
        <xdr:cNvPr id="40" name="Picture 39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669" y="6613584"/>
          <a:ext cx="709883" cy="754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197689</xdr:colOff>
      <xdr:row>16</xdr:row>
      <xdr:rowOff>98843</xdr:rowOff>
    </xdr:from>
    <xdr:to>
      <xdr:col>4</xdr:col>
      <xdr:colOff>305340</xdr:colOff>
      <xdr:row>19</xdr:row>
      <xdr:rowOff>5881</xdr:rowOff>
    </xdr:to>
    <xdr:pic>
      <xdr:nvPicPr>
        <xdr:cNvPr id="41" name="Picture 40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3562" y="4618725"/>
          <a:ext cx="790575" cy="823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395378</xdr:colOff>
      <xdr:row>16</xdr:row>
      <xdr:rowOff>98844</xdr:rowOff>
    </xdr:from>
    <xdr:to>
      <xdr:col>6</xdr:col>
      <xdr:colOff>552559</xdr:colOff>
      <xdr:row>18</xdr:row>
      <xdr:rowOff>292986</xdr:rowOff>
    </xdr:to>
    <xdr:pic>
      <xdr:nvPicPr>
        <xdr:cNvPr id="42" name="Picture 41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7100" y="4618726"/>
          <a:ext cx="840105" cy="805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621982</xdr:colOff>
      <xdr:row>9</xdr:row>
      <xdr:rowOff>89859</xdr:rowOff>
    </xdr:from>
    <xdr:to>
      <xdr:col>8</xdr:col>
      <xdr:colOff>47211</xdr:colOff>
      <xdr:row>12</xdr:row>
      <xdr:rowOff>127779</xdr:rowOff>
    </xdr:to>
    <xdr:pic>
      <xdr:nvPicPr>
        <xdr:cNvPr id="43" name="Picture 42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28" y="2623868"/>
          <a:ext cx="86296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25</xdr:row>
      <xdr:rowOff>275109</xdr:rowOff>
    </xdr:from>
    <xdr:to>
      <xdr:col>4</xdr:col>
      <xdr:colOff>619124</xdr:colOff>
      <xdr:row>27</xdr:row>
      <xdr:rowOff>117104</xdr:rowOff>
    </xdr:to>
    <xdr:sp macro="" textlink="">
      <xdr:nvSpPr>
        <xdr:cNvPr id="3" name="TextBox 2"/>
        <xdr:cNvSpPr txBox="1"/>
      </xdr:nvSpPr>
      <xdr:spPr>
        <a:xfrm>
          <a:off x="1638300" y="4624859"/>
          <a:ext cx="1724024" cy="2928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th-TH" sz="1600" b="0">
            <a:latin typeface="CordiaUPC" pitchFamily="34" charset="-34"/>
            <a:cs typeface="CordiaUPC" pitchFamily="34" charset="-34"/>
          </a:endParaRPr>
        </a:p>
      </xdr:txBody>
    </xdr:sp>
    <xdr:clientData/>
  </xdr:twoCellAnchor>
  <xdr:twoCellAnchor>
    <xdr:from>
      <xdr:col>16</xdr:col>
      <xdr:colOff>333375</xdr:colOff>
      <xdr:row>9</xdr:row>
      <xdr:rowOff>266700</xdr:rowOff>
    </xdr:from>
    <xdr:to>
      <xdr:col>18</xdr:col>
      <xdr:colOff>412376</xdr:colOff>
      <xdr:row>11</xdr:row>
      <xdr:rowOff>16808</xdr:rowOff>
    </xdr:to>
    <xdr:sp macro="" textlink="">
      <xdr:nvSpPr>
        <xdr:cNvPr id="4" name="TextBox 5"/>
        <xdr:cNvSpPr txBox="1"/>
      </xdr:nvSpPr>
      <xdr:spPr>
        <a:xfrm>
          <a:off x="11306175" y="1778000"/>
          <a:ext cx="1450601" cy="194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th-TH" sz="1600">
              <a:latin typeface="CordiaUPC" pitchFamily="34" charset="-34"/>
              <a:cs typeface="CordiaUPC" pitchFamily="34" charset="-34"/>
            </a:rPr>
            <a:t>มีผู้ส่งผลงานน้อย</a:t>
          </a:r>
          <a:r>
            <a:rPr lang="th-TH" sz="1600" baseline="0">
              <a:latin typeface="CordiaUPC" pitchFamily="34" charset="-34"/>
              <a:cs typeface="CordiaUPC" pitchFamily="34" charset="-34"/>
            </a:rPr>
            <a:t> </a:t>
          </a:r>
          <a:endParaRPr lang="th-TH" sz="1600">
            <a:latin typeface="CordiaUPC" pitchFamily="34" charset="-34"/>
            <a:cs typeface="CordiaUPC" pitchFamily="34" charset="-34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0</xdr:rowOff>
        </xdr:from>
        <xdr:to>
          <xdr:col>2</xdr:col>
          <xdr:colOff>238125</xdr:colOff>
          <xdr:row>5</xdr:row>
          <xdr:rowOff>171450</xdr:rowOff>
        </xdr:to>
        <xdr:sp macro="" textlink="">
          <xdr:nvSpPr>
            <xdr:cNvPr id="4281345" name="Check Box 1" hidden="1">
              <a:extLst>
                <a:ext uri="{63B3BB69-23CF-44E3-9099-C40C66FF867C}">
                  <a14:compatExt spid="_x0000_s428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0</xdr:rowOff>
        </xdr:from>
        <xdr:to>
          <xdr:col>2</xdr:col>
          <xdr:colOff>238125</xdr:colOff>
          <xdr:row>6</xdr:row>
          <xdr:rowOff>171450</xdr:rowOff>
        </xdr:to>
        <xdr:sp macro="" textlink="">
          <xdr:nvSpPr>
            <xdr:cNvPr id="4281346" name="Check Box 2" hidden="1">
              <a:extLst>
                <a:ext uri="{63B3BB69-23CF-44E3-9099-C40C66FF867C}">
                  <a14:compatExt spid="_x0000_s428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0</xdr:rowOff>
        </xdr:from>
        <xdr:to>
          <xdr:col>2</xdr:col>
          <xdr:colOff>238125</xdr:colOff>
          <xdr:row>9</xdr:row>
          <xdr:rowOff>171450</xdr:rowOff>
        </xdr:to>
        <xdr:sp macro="" textlink="">
          <xdr:nvSpPr>
            <xdr:cNvPr id="4281347" name="Check Box 3" hidden="1">
              <a:extLst>
                <a:ext uri="{63B3BB69-23CF-44E3-9099-C40C66FF867C}">
                  <a14:compatExt spid="_x0000_s428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0</xdr:rowOff>
        </xdr:from>
        <xdr:to>
          <xdr:col>2</xdr:col>
          <xdr:colOff>238125</xdr:colOff>
          <xdr:row>13</xdr:row>
          <xdr:rowOff>171450</xdr:rowOff>
        </xdr:to>
        <xdr:sp macro="" textlink="">
          <xdr:nvSpPr>
            <xdr:cNvPr id="4281348" name="Check Box 4" hidden="1">
              <a:extLst>
                <a:ext uri="{63B3BB69-23CF-44E3-9099-C40C66FF867C}">
                  <a14:compatExt spid="_x0000_s428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0</xdr:rowOff>
        </xdr:from>
        <xdr:to>
          <xdr:col>2</xdr:col>
          <xdr:colOff>238125</xdr:colOff>
          <xdr:row>14</xdr:row>
          <xdr:rowOff>171450</xdr:rowOff>
        </xdr:to>
        <xdr:sp macro="" textlink="">
          <xdr:nvSpPr>
            <xdr:cNvPr id="4281349" name="Check Box 5" hidden="1">
              <a:extLst>
                <a:ext uri="{63B3BB69-23CF-44E3-9099-C40C66FF867C}">
                  <a14:compatExt spid="_x0000_s428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0</xdr:rowOff>
        </xdr:from>
        <xdr:to>
          <xdr:col>2</xdr:col>
          <xdr:colOff>238125</xdr:colOff>
          <xdr:row>17</xdr:row>
          <xdr:rowOff>171450</xdr:rowOff>
        </xdr:to>
        <xdr:sp macro="" textlink="">
          <xdr:nvSpPr>
            <xdr:cNvPr id="4281350" name="Check Box 6" hidden="1">
              <a:extLst>
                <a:ext uri="{63B3BB69-23CF-44E3-9099-C40C66FF867C}">
                  <a14:compatExt spid="_x0000_s428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0</xdr:rowOff>
        </xdr:from>
        <xdr:to>
          <xdr:col>2</xdr:col>
          <xdr:colOff>238125</xdr:colOff>
          <xdr:row>21</xdr:row>
          <xdr:rowOff>171450</xdr:rowOff>
        </xdr:to>
        <xdr:sp macro="" textlink="">
          <xdr:nvSpPr>
            <xdr:cNvPr id="4281351" name="Check Box 7" hidden="1">
              <a:extLst>
                <a:ext uri="{63B3BB69-23CF-44E3-9099-C40C66FF867C}">
                  <a14:compatExt spid="_x0000_s428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0</xdr:rowOff>
        </xdr:from>
        <xdr:to>
          <xdr:col>2</xdr:col>
          <xdr:colOff>238125</xdr:colOff>
          <xdr:row>22</xdr:row>
          <xdr:rowOff>171450</xdr:rowOff>
        </xdr:to>
        <xdr:sp macro="" textlink="">
          <xdr:nvSpPr>
            <xdr:cNvPr id="4281352" name="Check Box 8" hidden="1">
              <a:extLst>
                <a:ext uri="{63B3BB69-23CF-44E3-9099-C40C66FF867C}">
                  <a14:compatExt spid="_x0000_s428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0</xdr:rowOff>
        </xdr:from>
        <xdr:to>
          <xdr:col>2</xdr:col>
          <xdr:colOff>238125</xdr:colOff>
          <xdr:row>25</xdr:row>
          <xdr:rowOff>171450</xdr:rowOff>
        </xdr:to>
        <xdr:sp macro="" textlink="">
          <xdr:nvSpPr>
            <xdr:cNvPr id="4281353" name="Check Box 9" hidden="1">
              <a:extLst>
                <a:ext uri="{63B3BB69-23CF-44E3-9099-C40C66FF867C}">
                  <a14:compatExt spid="_x0000_s428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</xdr:row>
          <xdr:rowOff>0</xdr:rowOff>
        </xdr:from>
        <xdr:to>
          <xdr:col>9</xdr:col>
          <xdr:colOff>238125</xdr:colOff>
          <xdr:row>5</xdr:row>
          <xdr:rowOff>171450</xdr:rowOff>
        </xdr:to>
        <xdr:sp macro="" textlink="">
          <xdr:nvSpPr>
            <xdr:cNvPr id="4281354" name="Check Box 10" hidden="1">
              <a:extLst>
                <a:ext uri="{63B3BB69-23CF-44E3-9099-C40C66FF867C}">
                  <a14:compatExt spid="_x0000_s428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6</xdr:row>
          <xdr:rowOff>0</xdr:rowOff>
        </xdr:from>
        <xdr:to>
          <xdr:col>9</xdr:col>
          <xdr:colOff>238125</xdr:colOff>
          <xdr:row>6</xdr:row>
          <xdr:rowOff>171450</xdr:rowOff>
        </xdr:to>
        <xdr:sp macro="" textlink="">
          <xdr:nvSpPr>
            <xdr:cNvPr id="4281355" name="Check Box 11" hidden="1">
              <a:extLst>
                <a:ext uri="{63B3BB69-23CF-44E3-9099-C40C66FF867C}">
                  <a14:compatExt spid="_x0000_s428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9</xdr:row>
          <xdr:rowOff>0</xdr:rowOff>
        </xdr:from>
        <xdr:to>
          <xdr:col>9</xdr:col>
          <xdr:colOff>238125</xdr:colOff>
          <xdr:row>9</xdr:row>
          <xdr:rowOff>171450</xdr:rowOff>
        </xdr:to>
        <xdr:sp macro="" textlink="">
          <xdr:nvSpPr>
            <xdr:cNvPr id="4281356" name="Check Box 12" hidden="1">
              <a:extLst>
                <a:ext uri="{63B3BB69-23CF-44E3-9099-C40C66FF867C}">
                  <a14:compatExt spid="_x0000_s428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13</xdr:row>
          <xdr:rowOff>0</xdr:rowOff>
        </xdr:from>
        <xdr:to>
          <xdr:col>9</xdr:col>
          <xdr:colOff>238125</xdr:colOff>
          <xdr:row>13</xdr:row>
          <xdr:rowOff>171450</xdr:rowOff>
        </xdr:to>
        <xdr:sp macro="" textlink="">
          <xdr:nvSpPr>
            <xdr:cNvPr id="4281357" name="Check Box 13" hidden="1">
              <a:extLst>
                <a:ext uri="{63B3BB69-23CF-44E3-9099-C40C66FF867C}">
                  <a14:compatExt spid="_x0000_s428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14</xdr:row>
          <xdr:rowOff>0</xdr:rowOff>
        </xdr:from>
        <xdr:to>
          <xdr:col>9</xdr:col>
          <xdr:colOff>238125</xdr:colOff>
          <xdr:row>14</xdr:row>
          <xdr:rowOff>171450</xdr:rowOff>
        </xdr:to>
        <xdr:sp macro="" textlink="">
          <xdr:nvSpPr>
            <xdr:cNvPr id="4281358" name="Check Box 14" hidden="1">
              <a:extLst>
                <a:ext uri="{63B3BB69-23CF-44E3-9099-C40C66FF867C}">
                  <a14:compatExt spid="_x0000_s428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17</xdr:row>
          <xdr:rowOff>0</xdr:rowOff>
        </xdr:from>
        <xdr:to>
          <xdr:col>9</xdr:col>
          <xdr:colOff>238125</xdr:colOff>
          <xdr:row>17</xdr:row>
          <xdr:rowOff>171450</xdr:rowOff>
        </xdr:to>
        <xdr:sp macro="" textlink="">
          <xdr:nvSpPr>
            <xdr:cNvPr id="4281359" name="Check Box 15" hidden="1">
              <a:extLst>
                <a:ext uri="{63B3BB69-23CF-44E3-9099-C40C66FF867C}">
                  <a14:compatExt spid="_x0000_s428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21</xdr:row>
          <xdr:rowOff>0</xdr:rowOff>
        </xdr:from>
        <xdr:to>
          <xdr:col>9</xdr:col>
          <xdr:colOff>238125</xdr:colOff>
          <xdr:row>21</xdr:row>
          <xdr:rowOff>171450</xdr:rowOff>
        </xdr:to>
        <xdr:sp macro="" textlink="">
          <xdr:nvSpPr>
            <xdr:cNvPr id="4281360" name="Check Box 16" hidden="1">
              <a:extLst>
                <a:ext uri="{63B3BB69-23CF-44E3-9099-C40C66FF867C}">
                  <a14:compatExt spid="_x0000_s428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22</xdr:row>
          <xdr:rowOff>0</xdr:rowOff>
        </xdr:from>
        <xdr:to>
          <xdr:col>9</xdr:col>
          <xdr:colOff>238125</xdr:colOff>
          <xdr:row>22</xdr:row>
          <xdr:rowOff>171450</xdr:rowOff>
        </xdr:to>
        <xdr:sp macro="" textlink="">
          <xdr:nvSpPr>
            <xdr:cNvPr id="4281361" name="Check Box 17" hidden="1">
              <a:extLst>
                <a:ext uri="{63B3BB69-23CF-44E3-9099-C40C66FF867C}">
                  <a14:compatExt spid="_x0000_s428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25</xdr:row>
          <xdr:rowOff>0</xdr:rowOff>
        </xdr:from>
        <xdr:to>
          <xdr:col>9</xdr:col>
          <xdr:colOff>238125</xdr:colOff>
          <xdr:row>25</xdr:row>
          <xdr:rowOff>171450</xdr:rowOff>
        </xdr:to>
        <xdr:sp macro="" textlink="">
          <xdr:nvSpPr>
            <xdr:cNvPr id="4281362" name="Check Box 18" hidden="1">
              <a:extLst>
                <a:ext uri="{63B3BB69-23CF-44E3-9099-C40C66FF867C}">
                  <a14:compatExt spid="_x0000_s428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5</xdr:row>
          <xdr:rowOff>0</xdr:rowOff>
        </xdr:from>
        <xdr:to>
          <xdr:col>16</xdr:col>
          <xdr:colOff>238125</xdr:colOff>
          <xdr:row>5</xdr:row>
          <xdr:rowOff>171450</xdr:rowOff>
        </xdr:to>
        <xdr:sp macro="" textlink="">
          <xdr:nvSpPr>
            <xdr:cNvPr id="4281363" name="Check Box 19" hidden="1">
              <a:extLst>
                <a:ext uri="{63B3BB69-23CF-44E3-9099-C40C66FF867C}">
                  <a14:compatExt spid="_x0000_s428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6</xdr:row>
          <xdr:rowOff>0</xdr:rowOff>
        </xdr:from>
        <xdr:to>
          <xdr:col>16</xdr:col>
          <xdr:colOff>238125</xdr:colOff>
          <xdr:row>6</xdr:row>
          <xdr:rowOff>171450</xdr:rowOff>
        </xdr:to>
        <xdr:sp macro="" textlink="">
          <xdr:nvSpPr>
            <xdr:cNvPr id="4281364" name="Check Box 20" hidden="1">
              <a:extLst>
                <a:ext uri="{63B3BB69-23CF-44E3-9099-C40C66FF867C}">
                  <a14:compatExt spid="_x0000_s428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9</xdr:row>
          <xdr:rowOff>0</xdr:rowOff>
        </xdr:from>
        <xdr:to>
          <xdr:col>16</xdr:col>
          <xdr:colOff>238125</xdr:colOff>
          <xdr:row>9</xdr:row>
          <xdr:rowOff>171450</xdr:rowOff>
        </xdr:to>
        <xdr:sp macro="" textlink="">
          <xdr:nvSpPr>
            <xdr:cNvPr id="4281365" name="Check Box 21" hidden="1">
              <a:extLst>
                <a:ext uri="{63B3BB69-23CF-44E3-9099-C40C66FF867C}">
                  <a14:compatExt spid="_x0000_s428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13</xdr:row>
          <xdr:rowOff>0</xdr:rowOff>
        </xdr:from>
        <xdr:to>
          <xdr:col>16</xdr:col>
          <xdr:colOff>238125</xdr:colOff>
          <xdr:row>13</xdr:row>
          <xdr:rowOff>171450</xdr:rowOff>
        </xdr:to>
        <xdr:sp macro="" textlink="">
          <xdr:nvSpPr>
            <xdr:cNvPr id="4281366" name="Check Box 22" hidden="1">
              <a:extLst>
                <a:ext uri="{63B3BB69-23CF-44E3-9099-C40C66FF867C}">
                  <a14:compatExt spid="_x0000_s428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14</xdr:row>
          <xdr:rowOff>0</xdr:rowOff>
        </xdr:from>
        <xdr:to>
          <xdr:col>16</xdr:col>
          <xdr:colOff>238125</xdr:colOff>
          <xdr:row>14</xdr:row>
          <xdr:rowOff>171450</xdr:rowOff>
        </xdr:to>
        <xdr:sp macro="" textlink="">
          <xdr:nvSpPr>
            <xdr:cNvPr id="4281367" name="Check Box 23" hidden="1">
              <a:extLst>
                <a:ext uri="{63B3BB69-23CF-44E3-9099-C40C66FF867C}">
                  <a14:compatExt spid="_x0000_s428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17</xdr:row>
          <xdr:rowOff>0</xdr:rowOff>
        </xdr:from>
        <xdr:to>
          <xdr:col>16</xdr:col>
          <xdr:colOff>238125</xdr:colOff>
          <xdr:row>17</xdr:row>
          <xdr:rowOff>171450</xdr:rowOff>
        </xdr:to>
        <xdr:sp macro="" textlink="">
          <xdr:nvSpPr>
            <xdr:cNvPr id="4281368" name="Check Box 24" hidden="1">
              <a:extLst>
                <a:ext uri="{63B3BB69-23CF-44E3-9099-C40C66FF867C}">
                  <a14:compatExt spid="_x0000_s428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21</xdr:row>
          <xdr:rowOff>0</xdr:rowOff>
        </xdr:from>
        <xdr:to>
          <xdr:col>16</xdr:col>
          <xdr:colOff>238125</xdr:colOff>
          <xdr:row>21</xdr:row>
          <xdr:rowOff>171450</xdr:rowOff>
        </xdr:to>
        <xdr:sp macro="" textlink="">
          <xdr:nvSpPr>
            <xdr:cNvPr id="4281369" name="Check Box 25" hidden="1">
              <a:extLst>
                <a:ext uri="{63B3BB69-23CF-44E3-9099-C40C66FF867C}">
                  <a14:compatExt spid="_x0000_s428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22</xdr:row>
          <xdr:rowOff>0</xdr:rowOff>
        </xdr:from>
        <xdr:to>
          <xdr:col>16</xdr:col>
          <xdr:colOff>238125</xdr:colOff>
          <xdr:row>22</xdr:row>
          <xdr:rowOff>171450</xdr:rowOff>
        </xdr:to>
        <xdr:sp macro="" textlink="">
          <xdr:nvSpPr>
            <xdr:cNvPr id="4281370" name="Check Box 26" hidden="1">
              <a:extLst>
                <a:ext uri="{63B3BB69-23CF-44E3-9099-C40C66FF867C}">
                  <a14:compatExt spid="_x0000_s428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25</xdr:row>
          <xdr:rowOff>0</xdr:rowOff>
        </xdr:from>
        <xdr:to>
          <xdr:col>16</xdr:col>
          <xdr:colOff>238125</xdr:colOff>
          <xdr:row>25</xdr:row>
          <xdr:rowOff>171450</xdr:rowOff>
        </xdr:to>
        <xdr:sp macro="" textlink="">
          <xdr:nvSpPr>
            <xdr:cNvPr id="4281371" name="Check Box 27" hidden="1">
              <a:extLst>
                <a:ext uri="{63B3BB69-23CF-44E3-9099-C40C66FF867C}">
                  <a14:compatExt spid="_x0000_s428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9525</xdr:rowOff>
        </xdr:from>
        <xdr:to>
          <xdr:col>1</xdr:col>
          <xdr:colOff>438150</xdr:colOff>
          <xdr:row>5</xdr:row>
          <xdr:rowOff>180975</xdr:rowOff>
        </xdr:to>
        <xdr:sp macro="" textlink="">
          <xdr:nvSpPr>
            <xdr:cNvPr id="4379649" name="Check Box 1" hidden="1">
              <a:extLst>
                <a:ext uri="{63B3BB69-23CF-44E3-9099-C40C66FF867C}">
                  <a14:compatExt spid="_x0000_s4379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5</xdr:row>
          <xdr:rowOff>28575</xdr:rowOff>
        </xdr:from>
        <xdr:to>
          <xdr:col>5</xdr:col>
          <xdr:colOff>0</xdr:colOff>
          <xdr:row>5</xdr:row>
          <xdr:rowOff>285750</xdr:rowOff>
        </xdr:to>
        <xdr:sp macro="" textlink="">
          <xdr:nvSpPr>
            <xdr:cNvPr id="4379650" name="Check Box 2" hidden="1">
              <a:extLst>
                <a:ext uri="{63B3BB69-23CF-44E3-9099-C40C66FF867C}">
                  <a14:compatExt spid="_x0000_s4379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7</xdr:row>
          <xdr:rowOff>28575</xdr:rowOff>
        </xdr:from>
        <xdr:to>
          <xdr:col>5</xdr:col>
          <xdr:colOff>0</xdr:colOff>
          <xdr:row>7</xdr:row>
          <xdr:rowOff>285750</xdr:rowOff>
        </xdr:to>
        <xdr:sp macro="" textlink="">
          <xdr:nvSpPr>
            <xdr:cNvPr id="4379651" name="Check Box 3" hidden="1">
              <a:extLst>
                <a:ext uri="{63B3BB69-23CF-44E3-9099-C40C66FF867C}">
                  <a14:compatExt spid="_x0000_s4379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28575</xdr:rowOff>
        </xdr:from>
        <xdr:to>
          <xdr:col>1</xdr:col>
          <xdr:colOff>438150</xdr:colOff>
          <xdr:row>7</xdr:row>
          <xdr:rowOff>285750</xdr:rowOff>
        </xdr:to>
        <xdr:sp macro="" textlink="">
          <xdr:nvSpPr>
            <xdr:cNvPr id="4379652" name="Check Box 4" hidden="1">
              <a:extLst>
                <a:ext uri="{63B3BB69-23CF-44E3-9099-C40C66FF867C}">
                  <a14:compatExt spid="_x0000_s4379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11</xdr:row>
          <xdr:rowOff>161925</xdr:rowOff>
        </xdr:from>
        <xdr:to>
          <xdr:col>1</xdr:col>
          <xdr:colOff>447675</xdr:colOff>
          <xdr:row>12</xdr:row>
          <xdr:rowOff>104775</xdr:rowOff>
        </xdr:to>
        <xdr:sp macro="" textlink="">
          <xdr:nvSpPr>
            <xdr:cNvPr id="4379653" name="Check Box 5" hidden="1">
              <a:extLst>
                <a:ext uri="{63B3BB69-23CF-44E3-9099-C40C66FF867C}">
                  <a14:compatExt spid="_x0000_s4379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28575</xdr:rowOff>
        </xdr:from>
        <xdr:to>
          <xdr:col>1</xdr:col>
          <xdr:colOff>438150</xdr:colOff>
          <xdr:row>9</xdr:row>
          <xdr:rowOff>285750</xdr:rowOff>
        </xdr:to>
        <xdr:sp macro="" textlink="">
          <xdr:nvSpPr>
            <xdr:cNvPr id="4379654" name="Check Box 6" hidden="1">
              <a:extLst>
                <a:ext uri="{63B3BB69-23CF-44E3-9099-C40C66FF867C}">
                  <a14:compatExt spid="_x0000_s4379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9</xdr:row>
          <xdr:rowOff>28575</xdr:rowOff>
        </xdr:from>
        <xdr:to>
          <xdr:col>5</xdr:col>
          <xdr:colOff>0</xdr:colOff>
          <xdr:row>9</xdr:row>
          <xdr:rowOff>285750</xdr:rowOff>
        </xdr:to>
        <xdr:sp macro="" textlink="">
          <xdr:nvSpPr>
            <xdr:cNvPr id="4379655" name="Check Box 7" hidden="1">
              <a:extLst>
                <a:ext uri="{63B3BB69-23CF-44E3-9099-C40C66FF867C}">
                  <a14:compatExt spid="_x0000_s4379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190500</xdr:colOff>
      <xdr:row>15</xdr:row>
      <xdr:rowOff>145141</xdr:rowOff>
    </xdr:from>
    <xdr:to>
      <xdr:col>9</xdr:col>
      <xdr:colOff>417286</xdr:colOff>
      <xdr:row>31</xdr:row>
      <xdr:rowOff>22677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698998"/>
          <a:ext cx="6721929" cy="491671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127000</xdr:rowOff>
    </xdr:from>
    <xdr:to>
      <xdr:col>9</xdr:col>
      <xdr:colOff>58772</xdr:colOff>
      <xdr:row>13</xdr:row>
      <xdr:rowOff>48688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7000"/>
          <a:ext cx="5615022" cy="3752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462642</xdr:colOff>
      <xdr:row>13</xdr:row>
      <xdr:rowOff>194427</xdr:rowOff>
    </xdr:from>
    <xdr:to>
      <xdr:col>7</xdr:col>
      <xdr:colOff>162120</xdr:colOff>
      <xdr:row>26</xdr:row>
      <xdr:rowOff>207004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225" y="4025594"/>
          <a:ext cx="3139062" cy="4192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119064</xdr:colOff>
      <xdr:row>5</xdr:row>
      <xdr:rowOff>31750</xdr:rowOff>
    </xdr:from>
    <xdr:to>
      <xdr:col>9</xdr:col>
      <xdr:colOff>301625</xdr:colOff>
      <xdr:row>22</xdr:row>
      <xdr:rowOff>15873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4" y="1508125"/>
          <a:ext cx="6397624" cy="686593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9525</xdr:rowOff>
        </xdr:from>
        <xdr:to>
          <xdr:col>1</xdr:col>
          <xdr:colOff>438150</xdr:colOff>
          <xdr:row>4</xdr:row>
          <xdr:rowOff>180975</xdr:rowOff>
        </xdr:to>
        <xdr:sp macro="" textlink="">
          <xdr:nvSpPr>
            <xdr:cNvPr id="4340737" name="Check Box 1" hidden="1">
              <a:extLst>
                <a:ext uri="{63B3BB69-23CF-44E3-9099-C40C66FF867C}">
                  <a14:compatExt spid="_x0000_s4340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4</xdr:row>
          <xdr:rowOff>28575</xdr:rowOff>
        </xdr:from>
        <xdr:to>
          <xdr:col>5</xdr:col>
          <xdr:colOff>0</xdr:colOff>
          <xdr:row>4</xdr:row>
          <xdr:rowOff>276225</xdr:rowOff>
        </xdr:to>
        <xdr:sp macro="" textlink="">
          <xdr:nvSpPr>
            <xdr:cNvPr id="4340738" name="Check Box 2" hidden="1">
              <a:extLst>
                <a:ext uri="{63B3BB69-23CF-44E3-9099-C40C66FF867C}">
                  <a14:compatExt spid="_x0000_s4340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6</xdr:row>
          <xdr:rowOff>28575</xdr:rowOff>
        </xdr:from>
        <xdr:to>
          <xdr:col>5</xdr:col>
          <xdr:colOff>0</xdr:colOff>
          <xdr:row>6</xdr:row>
          <xdr:rowOff>276225</xdr:rowOff>
        </xdr:to>
        <xdr:sp macro="" textlink="">
          <xdr:nvSpPr>
            <xdr:cNvPr id="4340739" name="Check Box 3" hidden="1">
              <a:extLst>
                <a:ext uri="{63B3BB69-23CF-44E3-9099-C40C66FF867C}">
                  <a14:compatExt spid="_x0000_s4340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28575</xdr:rowOff>
        </xdr:from>
        <xdr:to>
          <xdr:col>1</xdr:col>
          <xdr:colOff>438150</xdr:colOff>
          <xdr:row>6</xdr:row>
          <xdr:rowOff>276225</xdr:rowOff>
        </xdr:to>
        <xdr:sp macro="" textlink="">
          <xdr:nvSpPr>
            <xdr:cNvPr id="4340740" name="Check Box 4" hidden="1">
              <a:extLst>
                <a:ext uri="{63B3BB69-23CF-44E3-9099-C40C66FF867C}">
                  <a14:compatExt spid="_x0000_s4340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10</xdr:row>
          <xdr:rowOff>161925</xdr:rowOff>
        </xdr:from>
        <xdr:to>
          <xdr:col>1</xdr:col>
          <xdr:colOff>447675</xdr:colOff>
          <xdr:row>11</xdr:row>
          <xdr:rowOff>85725</xdr:rowOff>
        </xdr:to>
        <xdr:sp macro="" textlink="">
          <xdr:nvSpPr>
            <xdr:cNvPr id="4340741" name="Check Box 5" hidden="1">
              <a:extLst>
                <a:ext uri="{63B3BB69-23CF-44E3-9099-C40C66FF867C}">
                  <a14:compatExt spid="_x0000_s4340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28575</xdr:rowOff>
        </xdr:from>
        <xdr:to>
          <xdr:col>1</xdr:col>
          <xdr:colOff>438150</xdr:colOff>
          <xdr:row>8</xdr:row>
          <xdr:rowOff>276225</xdr:rowOff>
        </xdr:to>
        <xdr:sp macro="" textlink="">
          <xdr:nvSpPr>
            <xdr:cNvPr id="4340742" name="Check Box 6" hidden="1">
              <a:extLst>
                <a:ext uri="{63B3BB69-23CF-44E3-9099-C40C66FF867C}">
                  <a14:compatExt spid="_x0000_s4340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8</xdr:row>
          <xdr:rowOff>28575</xdr:rowOff>
        </xdr:from>
        <xdr:to>
          <xdr:col>5</xdr:col>
          <xdr:colOff>0</xdr:colOff>
          <xdr:row>8</xdr:row>
          <xdr:rowOff>276225</xdr:rowOff>
        </xdr:to>
        <xdr:sp macro="" textlink="">
          <xdr:nvSpPr>
            <xdr:cNvPr id="4340743" name="Check Box 7" hidden="1">
              <a:extLst>
                <a:ext uri="{63B3BB69-23CF-44E3-9099-C40C66FF867C}">
                  <a14:compatExt spid="_x0000_s4340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163286</xdr:colOff>
      <xdr:row>15</xdr:row>
      <xdr:rowOff>90715</xdr:rowOff>
    </xdr:from>
    <xdr:to>
      <xdr:col>9</xdr:col>
      <xdr:colOff>453571</xdr:colOff>
      <xdr:row>37</xdr:row>
      <xdr:rowOff>58963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4662715"/>
          <a:ext cx="6023428" cy="487135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0</xdr:row>
      <xdr:rowOff>285750</xdr:rowOff>
    </xdr:from>
    <xdr:to>
      <xdr:col>8</xdr:col>
      <xdr:colOff>651442</xdr:colOff>
      <xdr:row>13</xdr:row>
      <xdr:rowOff>143938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285750"/>
          <a:ext cx="5509192" cy="3752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430893</xdr:colOff>
      <xdr:row>13</xdr:row>
      <xdr:rowOff>194427</xdr:rowOff>
    </xdr:from>
    <xdr:to>
      <xdr:col>7</xdr:col>
      <xdr:colOff>130371</xdr:colOff>
      <xdr:row>26</xdr:row>
      <xdr:rowOff>270504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476" y="4089094"/>
          <a:ext cx="3139062" cy="4192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531544</xdr:colOff>
      <xdr:row>31</xdr:row>
      <xdr:rowOff>236963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92544" cy="801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23232</xdr:colOff>
      <xdr:row>41</xdr:row>
      <xdr:rowOff>69695</xdr:rowOff>
    </xdr:from>
    <xdr:to>
      <xdr:col>8</xdr:col>
      <xdr:colOff>606180</xdr:colOff>
      <xdr:row>61</xdr:row>
      <xdr:rowOff>197468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2" y="10628506"/>
          <a:ext cx="6065631" cy="616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9525</xdr:rowOff>
        </xdr:from>
        <xdr:to>
          <xdr:col>1</xdr:col>
          <xdr:colOff>438150</xdr:colOff>
          <xdr:row>4</xdr:row>
          <xdr:rowOff>180975</xdr:rowOff>
        </xdr:to>
        <xdr:sp macro="" textlink="">
          <xdr:nvSpPr>
            <xdr:cNvPr id="4343809" name="Check Box 1" hidden="1">
              <a:extLst>
                <a:ext uri="{63B3BB69-23CF-44E3-9099-C40C66FF867C}">
                  <a14:compatExt spid="_x0000_s434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28575</xdr:rowOff>
        </xdr:from>
        <xdr:to>
          <xdr:col>1</xdr:col>
          <xdr:colOff>438150</xdr:colOff>
          <xdr:row>6</xdr:row>
          <xdr:rowOff>295275</xdr:rowOff>
        </xdr:to>
        <xdr:sp macro="" textlink="">
          <xdr:nvSpPr>
            <xdr:cNvPr id="4343810" name="Check Box 2" hidden="1">
              <a:extLst>
                <a:ext uri="{63B3BB69-23CF-44E3-9099-C40C66FF867C}">
                  <a14:compatExt spid="_x0000_s434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10</xdr:row>
          <xdr:rowOff>161925</xdr:rowOff>
        </xdr:from>
        <xdr:to>
          <xdr:col>1</xdr:col>
          <xdr:colOff>447675</xdr:colOff>
          <xdr:row>11</xdr:row>
          <xdr:rowOff>104775</xdr:rowOff>
        </xdr:to>
        <xdr:sp macro="" textlink="">
          <xdr:nvSpPr>
            <xdr:cNvPr id="4343811" name="Check Box 3" hidden="1">
              <a:extLst>
                <a:ext uri="{63B3BB69-23CF-44E3-9099-C40C66FF867C}">
                  <a14:compatExt spid="_x0000_s434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28575</xdr:rowOff>
        </xdr:from>
        <xdr:to>
          <xdr:col>1</xdr:col>
          <xdr:colOff>438150</xdr:colOff>
          <xdr:row>8</xdr:row>
          <xdr:rowOff>295275</xdr:rowOff>
        </xdr:to>
        <xdr:sp macro="" textlink="">
          <xdr:nvSpPr>
            <xdr:cNvPr id="4343812" name="Check Box 4" hidden="1">
              <a:extLst>
                <a:ext uri="{63B3BB69-23CF-44E3-9099-C40C66FF867C}">
                  <a14:compatExt spid="_x0000_s434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4</xdr:row>
          <xdr:rowOff>9525</xdr:rowOff>
        </xdr:from>
        <xdr:to>
          <xdr:col>4</xdr:col>
          <xdr:colOff>438150</xdr:colOff>
          <xdr:row>4</xdr:row>
          <xdr:rowOff>180975</xdr:rowOff>
        </xdr:to>
        <xdr:sp macro="" textlink="">
          <xdr:nvSpPr>
            <xdr:cNvPr id="4343813" name="Check Box 5" hidden="1">
              <a:extLst>
                <a:ext uri="{63B3BB69-23CF-44E3-9099-C40C66FF867C}">
                  <a14:compatExt spid="_x0000_s434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6</xdr:row>
          <xdr:rowOff>28575</xdr:rowOff>
        </xdr:from>
        <xdr:to>
          <xdr:col>4</xdr:col>
          <xdr:colOff>438150</xdr:colOff>
          <xdr:row>6</xdr:row>
          <xdr:rowOff>295275</xdr:rowOff>
        </xdr:to>
        <xdr:sp macro="" textlink="">
          <xdr:nvSpPr>
            <xdr:cNvPr id="4343814" name="Check Box 6" hidden="1">
              <a:extLst>
                <a:ext uri="{63B3BB69-23CF-44E3-9099-C40C66FF867C}">
                  <a14:compatExt spid="_x0000_s434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8</xdr:row>
          <xdr:rowOff>28575</xdr:rowOff>
        </xdr:from>
        <xdr:to>
          <xdr:col>4</xdr:col>
          <xdr:colOff>438150</xdr:colOff>
          <xdr:row>8</xdr:row>
          <xdr:rowOff>295275</xdr:rowOff>
        </xdr:to>
        <xdr:sp macro="" textlink="">
          <xdr:nvSpPr>
            <xdr:cNvPr id="4343815" name="Check Box 7" hidden="1">
              <a:extLst>
                <a:ext uri="{63B3BB69-23CF-44E3-9099-C40C66FF867C}">
                  <a14:compatExt spid="_x0000_s434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190500</xdr:colOff>
      <xdr:row>15</xdr:row>
      <xdr:rowOff>36285</xdr:rowOff>
    </xdr:from>
    <xdr:to>
      <xdr:col>8</xdr:col>
      <xdr:colOff>889000</xdr:colOff>
      <xdr:row>25</xdr:row>
      <xdr:rowOff>1458232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662714"/>
          <a:ext cx="6213929" cy="441778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309563</xdr:colOff>
      <xdr:row>0</xdr:row>
      <xdr:rowOff>285751</xdr:rowOff>
    </xdr:from>
    <xdr:to>
      <xdr:col>8</xdr:col>
      <xdr:colOff>651442</xdr:colOff>
      <xdr:row>13</xdr:row>
      <xdr:rowOff>14293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285751"/>
          <a:ext cx="5509192" cy="3752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534080</xdr:colOff>
      <xdr:row>13</xdr:row>
      <xdr:rowOff>130927</xdr:rowOff>
    </xdr:from>
    <xdr:to>
      <xdr:col>7</xdr:col>
      <xdr:colOff>220330</xdr:colOff>
      <xdr:row>26</xdr:row>
      <xdr:rowOff>240078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018" y="4155240"/>
          <a:ext cx="3139062" cy="4192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4</xdr:row>
          <xdr:rowOff>9525</xdr:rowOff>
        </xdr:from>
        <xdr:to>
          <xdr:col>4</xdr:col>
          <xdr:colOff>352425</xdr:colOff>
          <xdr:row>4</xdr:row>
          <xdr:rowOff>257175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4</xdr:col>
          <xdr:colOff>352425</xdr:colOff>
          <xdr:row>5</xdr:row>
          <xdr:rowOff>238125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6</xdr:row>
          <xdr:rowOff>9525</xdr:rowOff>
        </xdr:from>
        <xdr:to>
          <xdr:col>4</xdr:col>
          <xdr:colOff>352425</xdr:colOff>
          <xdr:row>6</xdr:row>
          <xdr:rowOff>238125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</xdr:row>
          <xdr:rowOff>9525</xdr:rowOff>
        </xdr:from>
        <xdr:to>
          <xdr:col>4</xdr:col>
          <xdr:colOff>352425</xdr:colOff>
          <xdr:row>8</xdr:row>
          <xdr:rowOff>257175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9</xdr:row>
          <xdr:rowOff>9525</xdr:rowOff>
        </xdr:from>
        <xdr:to>
          <xdr:col>4</xdr:col>
          <xdr:colOff>352425</xdr:colOff>
          <xdr:row>9</xdr:row>
          <xdr:rowOff>238125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</xdr:row>
          <xdr:rowOff>9525</xdr:rowOff>
        </xdr:from>
        <xdr:to>
          <xdr:col>4</xdr:col>
          <xdr:colOff>352425</xdr:colOff>
          <xdr:row>10</xdr:row>
          <xdr:rowOff>238125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9525</xdr:rowOff>
        </xdr:from>
        <xdr:to>
          <xdr:col>4</xdr:col>
          <xdr:colOff>352425</xdr:colOff>
          <xdr:row>12</xdr:row>
          <xdr:rowOff>257175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13</xdr:row>
          <xdr:rowOff>9525</xdr:rowOff>
        </xdr:from>
        <xdr:to>
          <xdr:col>4</xdr:col>
          <xdr:colOff>352425</xdr:colOff>
          <xdr:row>13</xdr:row>
          <xdr:rowOff>238125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4</xdr:col>
          <xdr:colOff>352425</xdr:colOff>
          <xdr:row>14</xdr:row>
          <xdr:rowOff>238125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4</xdr:row>
          <xdr:rowOff>9525</xdr:rowOff>
        </xdr:from>
        <xdr:to>
          <xdr:col>4</xdr:col>
          <xdr:colOff>352425</xdr:colOff>
          <xdr:row>4</xdr:row>
          <xdr:rowOff>257175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5</xdr:row>
          <xdr:rowOff>9525</xdr:rowOff>
        </xdr:from>
        <xdr:to>
          <xdr:col>4</xdr:col>
          <xdr:colOff>352425</xdr:colOff>
          <xdr:row>5</xdr:row>
          <xdr:rowOff>238125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</xdr:row>
          <xdr:rowOff>9525</xdr:rowOff>
        </xdr:from>
        <xdr:to>
          <xdr:col>4</xdr:col>
          <xdr:colOff>352425</xdr:colOff>
          <xdr:row>6</xdr:row>
          <xdr:rowOff>238125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8</xdr:row>
          <xdr:rowOff>9525</xdr:rowOff>
        </xdr:from>
        <xdr:to>
          <xdr:col>4</xdr:col>
          <xdr:colOff>352425</xdr:colOff>
          <xdr:row>8</xdr:row>
          <xdr:rowOff>257175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9</xdr:row>
          <xdr:rowOff>9525</xdr:rowOff>
        </xdr:from>
        <xdr:to>
          <xdr:col>4</xdr:col>
          <xdr:colOff>352425</xdr:colOff>
          <xdr:row>9</xdr:row>
          <xdr:rowOff>238125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10</xdr:row>
          <xdr:rowOff>9525</xdr:rowOff>
        </xdr:from>
        <xdr:to>
          <xdr:col>4</xdr:col>
          <xdr:colOff>352425</xdr:colOff>
          <xdr:row>10</xdr:row>
          <xdr:rowOff>238125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12</xdr:row>
          <xdr:rowOff>9525</xdr:rowOff>
        </xdr:from>
        <xdr:to>
          <xdr:col>4</xdr:col>
          <xdr:colOff>352425</xdr:colOff>
          <xdr:row>12</xdr:row>
          <xdr:rowOff>257175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13</xdr:row>
          <xdr:rowOff>9525</xdr:rowOff>
        </xdr:from>
        <xdr:to>
          <xdr:col>4</xdr:col>
          <xdr:colOff>352425</xdr:colOff>
          <xdr:row>13</xdr:row>
          <xdr:rowOff>238125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14</xdr:row>
          <xdr:rowOff>9525</xdr:rowOff>
        </xdr:from>
        <xdr:to>
          <xdr:col>4</xdr:col>
          <xdr:colOff>352425</xdr:colOff>
          <xdr:row>14</xdr:row>
          <xdr:rowOff>238125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379080</xdr:colOff>
      <xdr:row>8</xdr:row>
      <xdr:rowOff>86590</xdr:rowOff>
    </xdr:from>
    <xdr:to>
      <xdr:col>7</xdr:col>
      <xdr:colOff>573418</xdr:colOff>
      <xdr:row>23</xdr:row>
      <xdr:rowOff>158750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63" y="2372590"/>
          <a:ext cx="4586422" cy="464416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52</xdr:row>
      <xdr:rowOff>76200</xdr:rowOff>
    </xdr:from>
    <xdr:to>
      <xdr:col>6</xdr:col>
      <xdr:colOff>571500</xdr:colOff>
      <xdr:row>53</xdr:row>
      <xdr:rowOff>85725</xdr:rowOff>
    </xdr:to>
    <xdr:sp macro="" textlink="">
      <xdr:nvSpPr>
        <xdr:cNvPr id="6" name="Rectangle 5"/>
        <xdr:cNvSpPr/>
      </xdr:nvSpPr>
      <xdr:spPr>
        <a:xfrm>
          <a:off x="4648200" y="13420725"/>
          <a:ext cx="5238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0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x </a:t>
          </a:r>
          <a:r>
            <a:rPr lang="th-TH" sz="1000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000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100</a:t>
          </a:r>
          <a:endParaRPr lang="th-TH" sz="10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609600</xdr:colOff>
      <xdr:row>52</xdr:row>
      <xdr:rowOff>201930</xdr:rowOff>
    </xdr:from>
    <xdr:to>
      <xdr:col>6</xdr:col>
      <xdr:colOff>152400</xdr:colOff>
      <xdr:row>52</xdr:row>
      <xdr:rowOff>203518</xdr:rowOff>
    </xdr:to>
    <xdr:cxnSp macro="">
      <xdr:nvCxnSpPr>
        <xdr:cNvPr id="9" name="Straight Connector 8"/>
        <xdr:cNvCxnSpPr/>
      </xdr:nvCxnSpPr>
      <xdr:spPr>
        <a:xfrm>
          <a:off x="1819275" y="13563600"/>
          <a:ext cx="2933700" cy="158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25</xdr:row>
      <xdr:rowOff>76200</xdr:rowOff>
    </xdr:from>
    <xdr:to>
      <xdr:col>6</xdr:col>
      <xdr:colOff>571500</xdr:colOff>
      <xdr:row>26</xdr:row>
      <xdr:rowOff>85725</xdr:rowOff>
    </xdr:to>
    <xdr:sp macro="" textlink="">
      <xdr:nvSpPr>
        <xdr:cNvPr id="12" name="Rectangle 11"/>
        <xdr:cNvSpPr/>
      </xdr:nvSpPr>
      <xdr:spPr>
        <a:xfrm>
          <a:off x="4648200" y="13420725"/>
          <a:ext cx="5238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0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x </a:t>
          </a:r>
          <a:r>
            <a:rPr lang="th-TH" sz="1000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000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100</a:t>
          </a:r>
          <a:endParaRPr lang="th-TH" sz="10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609600</xdr:colOff>
      <xdr:row>25</xdr:row>
      <xdr:rowOff>201930</xdr:rowOff>
    </xdr:from>
    <xdr:to>
      <xdr:col>6</xdr:col>
      <xdr:colOff>152400</xdr:colOff>
      <xdr:row>25</xdr:row>
      <xdr:rowOff>203518</xdr:rowOff>
    </xdr:to>
    <xdr:cxnSp macro="">
      <xdr:nvCxnSpPr>
        <xdr:cNvPr id="13" name="Straight Connector 12"/>
        <xdr:cNvCxnSpPr/>
      </xdr:nvCxnSpPr>
      <xdr:spPr>
        <a:xfrm>
          <a:off x="1819275" y="13563600"/>
          <a:ext cx="2933700" cy="158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</xdr:row>
          <xdr:rowOff>9525</xdr:rowOff>
        </xdr:from>
        <xdr:to>
          <xdr:col>1</xdr:col>
          <xdr:colOff>381000</xdr:colOff>
          <xdr:row>1</xdr:row>
          <xdr:rowOff>247650</xdr:rowOff>
        </xdr:to>
        <xdr:sp macro="" textlink="">
          <xdr:nvSpPr>
            <xdr:cNvPr id="71681" name="Check Box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1</xdr:row>
          <xdr:rowOff>9525</xdr:rowOff>
        </xdr:from>
        <xdr:to>
          <xdr:col>6</xdr:col>
          <xdr:colOff>733425</xdr:colOff>
          <xdr:row>1</xdr:row>
          <xdr:rowOff>247650</xdr:rowOff>
        </xdr:to>
        <xdr:sp macro="" textlink="">
          <xdr:nvSpPr>
            <xdr:cNvPr id="71687" name="Check Box 7" hidden="1">
              <a:extLst>
                <a:ext uri="{63B3BB69-23CF-44E3-9099-C40C66FF867C}">
                  <a14:compatExt spid="_x0000_s7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9525</xdr:rowOff>
        </xdr:from>
        <xdr:to>
          <xdr:col>1</xdr:col>
          <xdr:colOff>381000</xdr:colOff>
          <xdr:row>24</xdr:row>
          <xdr:rowOff>247650</xdr:rowOff>
        </xdr:to>
        <xdr:sp macro="" textlink="">
          <xdr:nvSpPr>
            <xdr:cNvPr id="71691" name="Check Box 11" hidden="1">
              <a:extLst>
                <a:ext uri="{63B3BB69-23CF-44E3-9099-C40C66FF867C}">
                  <a14:compatExt spid="_x0000_s7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24</xdr:row>
          <xdr:rowOff>9525</xdr:rowOff>
        </xdr:from>
        <xdr:to>
          <xdr:col>6</xdr:col>
          <xdr:colOff>733425</xdr:colOff>
          <xdr:row>24</xdr:row>
          <xdr:rowOff>247650</xdr:rowOff>
        </xdr:to>
        <xdr:sp macro="" textlink="">
          <xdr:nvSpPr>
            <xdr:cNvPr id="71692" name="Check Box 12" hidden="1">
              <a:extLst>
                <a:ext uri="{63B3BB69-23CF-44E3-9099-C40C66FF867C}">
                  <a14:compatExt spid="_x0000_s7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403225</xdr:colOff>
      <xdr:row>3</xdr:row>
      <xdr:rowOff>50800</xdr:rowOff>
    </xdr:from>
    <xdr:to>
      <xdr:col>6</xdr:col>
      <xdr:colOff>688975</xdr:colOff>
      <xdr:row>11</xdr:row>
      <xdr:rowOff>215900</xdr:rowOff>
    </xdr:to>
    <xdr:pic>
      <xdr:nvPicPr>
        <xdr:cNvPr id="2" name="รูปภาพ 2" descr="รูปภาพ15_0.tmp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5175"/>
          <a:ext cx="30162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5</xdr:row>
      <xdr:rowOff>114300</xdr:rowOff>
    </xdr:from>
    <xdr:to>
      <xdr:col>6</xdr:col>
      <xdr:colOff>660400</xdr:colOff>
      <xdr:row>15</xdr:row>
      <xdr:rowOff>6350</xdr:rowOff>
    </xdr:to>
    <xdr:pic>
      <xdr:nvPicPr>
        <xdr:cNvPr id="2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1371600"/>
          <a:ext cx="3206750" cy="255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294410</xdr:colOff>
      <xdr:row>6</xdr:row>
      <xdr:rowOff>181841</xdr:rowOff>
    </xdr:from>
    <xdr:to>
      <xdr:col>9</xdr:col>
      <xdr:colOff>46182</xdr:colOff>
      <xdr:row>17</xdr:row>
      <xdr:rowOff>138546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10" y="1956955"/>
          <a:ext cx="6142181" cy="31605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16</xdr:row>
      <xdr:rowOff>171450</xdr:rowOff>
    </xdr:from>
    <xdr:to>
      <xdr:col>9</xdr:col>
      <xdr:colOff>295275</xdr:colOff>
      <xdr:row>27</xdr:row>
      <xdr:rowOff>9525</xdr:rowOff>
    </xdr:to>
    <xdr:sp macro="" textlink="">
      <xdr:nvSpPr>
        <xdr:cNvPr id="2" name="TextBox 3"/>
        <xdr:cNvSpPr txBox="1"/>
      </xdr:nvSpPr>
      <xdr:spPr>
        <a:xfrm>
          <a:off x="473075" y="5029200"/>
          <a:ext cx="5638800" cy="3260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th-TH" sz="1100"/>
        </a:p>
      </xdr:txBody>
    </xdr:sp>
    <xdr:clientData/>
  </xdr:twoCellAnchor>
  <xdr:twoCellAnchor editAs="oneCell">
    <xdr:from>
      <xdr:col>0</xdr:col>
      <xdr:colOff>0</xdr:colOff>
      <xdr:row>2</xdr:row>
      <xdr:rowOff>41275</xdr:rowOff>
    </xdr:from>
    <xdr:to>
      <xdr:col>8</xdr:col>
      <xdr:colOff>638175</xdr:colOff>
      <xdr:row>26</xdr:row>
      <xdr:rowOff>257175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100"/>
          <a:ext cx="5772150" cy="7759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</xdr:row>
          <xdr:rowOff>9525</xdr:rowOff>
        </xdr:from>
        <xdr:to>
          <xdr:col>1</xdr:col>
          <xdr:colOff>438150</xdr:colOff>
          <xdr:row>3</xdr:row>
          <xdr:rowOff>200025</xdr:rowOff>
        </xdr:to>
        <xdr:sp macro="" textlink="">
          <xdr:nvSpPr>
            <xdr:cNvPr id="4268033" name="Check Box 1" hidden="1">
              <a:extLst>
                <a:ext uri="{63B3BB69-23CF-44E3-9099-C40C66FF867C}">
                  <a14:compatExt spid="_x0000_s4268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3</xdr:row>
          <xdr:rowOff>28575</xdr:rowOff>
        </xdr:from>
        <xdr:to>
          <xdr:col>5</xdr:col>
          <xdr:colOff>447675</xdr:colOff>
          <xdr:row>4</xdr:row>
          <xdr:rowOff>9525</xdr:rowOff>
        </xdr:to>
        <xdr:sp macro="" textlink="">
          <xdr:nvSpPr>
            <xdr:cNvPr id="4268034" name="Check Box 2" hidden="1">
              <a:extLst>
                <a:ext uri="{63B3BB69-23CF-44E3-9099-C40C66FF867C}">
                  <a14:compatExt spid="_x0000_s4268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5</xdr:row>
          <xdr:rowOff>28575</xdr:rowOff>
        </xdr:from>
        <xdr:to>
          <xdr:col>5</xdr:col>
          <xdr:colOff>676275</xdr:colOff>
          <xdr:row>6</xdr:row>
          <xdr:rowOff>9525</xdr:rowOff>
        </xdr:to>
        <xdr:sp macro="" textlink="">
          <xdr:nvSpPr>
            <xdr:cNvPr id="4268035" name="Check Box 3" hidden="1">
              <a:extLst>
                <a:ext uri="{63B3BB69-23CF-44E3-9099-C40C66FF867C}">
                  <a14:compatExt spid="_x0000_s4268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38100</xdr:rowOff>
        </xdr:from>
        <xdr:to>
          <xdr:col>1</xdr:col>
          <xdr:colOff>438150</xdr:colOff>
          <xdr:row>6</xdr:row>
          <xdr:rowOff>9525</xdr:rowOff>
        </xdr:to>
        <xdr:sp macro="" textlink="">
          <xdr:nvSpPr>
            <xdr:cNvPr id="4268036" name="Check Box 4" hidden="1">
              <a:extLst>
                <a:ext uri="{63B3BB69-23CF-44E3-9099-C40C66FF867C}">
                  <a14:compatExt spid="_x0000_s4268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</xdr:row>
          <xdr:rowOff>180975</xdr:rowOff>
        </xdr:from>
        <xdr:to>
          <xdr:col>1</xdr:col>
          <xdr:colOff>447675</xdr:colOff>
          <xdr:row>10</xdr:row>
          <xdr:rowOff>161925</xdr:rowOff>
        </xdr:to>
        <xdr:sp macro="" textlink="">
          <xdr:nvSpPr>
            <xdr:cNvPr id="4268037" name="Check Box 5" hidden="1">
              <a:extLst>
                <a:ext uri="{63B3BB69-23CF-44E3-9099-C40C66FF867C}">
                  <a14:compatExt spid="_x0000_s4268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38100</xdr:rowOff>
        </xdr:from>
        <xdr:to>
          <xdr:col>1</xdr:col>
          <xdr:colOff>438150</xdr:colOff>
          <xdr:row>8</xdr:row>
          <xdr:rowOff>9525</xdr:rowOff>
        </xdr:to>
        <xdr:sp macro="" textlink="">
          <xdr:nvSpPr>
            <xdr:cNvPr id="4268038" name="Check Box 6" hidden="1">
              <a:extLst>
                <a:ext uri="{63B3BB69-23CF-44E3-9099-C40C66FF867C}">
                  <a14:compatExt spid="_x0000_s4268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7</xdr:row>
          <xdr:rowOff>28575</xdr:rowOff>
        </xdr:from>
        <xdr:to>
          <xdr:col>5</xdr:col>
          <xdr:colOff>676275</xdr:colOff>
          <xdr:row>8</xdr:row>
          <xdr:rowOff>9525</xdr:rowOff>
        </xdr:to>
        <xdr:sp macro="" textlink="">
          <xdr:nvSpPr>
            <xdr:cNvPr id="4268039" name="Check Box 7" hidden="1">
              <a:extLst>
                <a:ext uri="{63B3BB69-23CF-44E3-9099-C40C66FF867C}">
                  <a14:compatExt spid="_x0000_s4268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18144</xdr:colOff>
      <xdr:row>13</xdr:row>
      <xdr:rowOff>72572</xdr:rowOff>
    </xdr:from>
    <xdr:to>
      <xdr:col>9</xdr:col>
      <xdr:colOff>326572</xdr:colOff>
      <xdr:row>28</xdr:row>
      <xdr:rowOff>217714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23" y="4249965"/>
          <a:ext cx="5969000" cy="4825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</xdr:colOff>
      <xdr:row>0</xdr:row>
      <xdr:rowOff>297488</xdr:rowOff>
    </xdr:from>
    <xdr:to>
      <xdr:col>8</xdr:col>
      <xdr:colOff>668773</xdr:colOff>
      <xdr:row>13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67" y="297488"/>
          <a:ext cx="5498801" cy="3745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534566</xdr:colOff>
      <xdr:row>13</xdr:row>
      <xdr:rowOff>126353</xdr:rowOff>
    </xdr:from>
    <xdr:to>
      <xdr:col>6</xdr:col>
      <xdr:colOff>641479</xdr:colOff>
      <xdr:row>25</xdr:row>
      <xdr:rowOff>68036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102" y="4169618"/>
          <a:ext cx="2867219" cy="36544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do07/Desktop/&#3619;&#3634;&#3618;&#3591;&#3634;&#3609;&#3585;&#3634;&#3619;&#3592;&#3633;&#3604;&#3585;&#3634;&#3619;%20&#3629;&#3634;&#3588;&#3634;&#3619;&#3594;&#3640;&#3604;&#3614;&#3633;&#3585;&#3629;&#3634;&#3624;&#3633;&#3618;&#3631;%20255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echa\Desktop\&#3650;&#3588;&#3619;&#3591;&#3585;&#3634;&#3619;&#3629;&#3634;&#3588;&#3634;&#3619;&#3588;&#3623;&#3610;&#3588;&#3640;&#3617;&#3586;&#3629;&#3591;&#3619;&#3633;&#3600;%202552_ECON\06_Target%20and%20Planing_EC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echa/Desktop/&#3650;&#3588;&#3619;&#3591;&#3585;&#3634;&#3619;&#3629;&#3634;&#3588;&#3634;&#3619;&#3588;&#3623;&#3610;&#3588;&#3640;&#3617;&#3586;&#3629;&#3591;&#3619;&#3633;&#3600;%202552_ECON/06_Target%20and%20Planing_Train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echa\Desktop\&#3650;&#3588;&#3619;&#3591;&#3585;&#3634;&#3619;&#3629;&#3634;&#3588;&#3634;&#3619;&#3588;&#3623;&#3610;&#3588;&#3640;&#3617;&#3586;&#3629;&#3591;&#3619;&#3633;&#3600;%202552_ECON\06_Target%20and%20Planing_Train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echa/Desktop/&#3650;&#3588;&#3619;&#3591;&#3585;&#3634;&#3619;&#3629;&#3634;&#3588;&#3634;&#3619;&#3588;&#3623;&#3610;&#3588;&#3640;&#3617;&#3586;&#3629;&#3591;&#3619;&#3633;&#3600;%202552_ECON/07_Internal%20Audi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echa\Desktop\&#3650;&#3588;&#3619;&#3591;&#3585;&#3634;&#3619;&#3629;&#3634;&#3588;&#3634;&#3619;&#3588;&#3623;&#3610;&#3588;&#3640;&#3617;&#3586;&#3629;&#3591;&#3619;&#3633;&#3600;%202552_ECON\07_Internal%20Audi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echa/Desktop/&#3650;&#3588;&#3619;&#3591;&#3585;&#3634;&#3619;&#3629;&#3634;&#3588;&#3634;&#3619;&#3588;&#3623;&#3610;&#3588;&#3640;&#3617;&#3586;&#3629;&#3591;&#3619;&#3633;&#3600;%202552_ECON/04_Equipments%20Evaluati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echa\Desktop\&#3650;&#3588;&#3619;&#3591;&#3585;&#3634;&#3619;&#3629;&#3634;&#3588;&#3634;&#3619;&#3588;&#3623;&#3610;&#3588;&#3640;&#3617;&#3586;&#3629;&#3591;&#3619;&#3633;&#3600;%202552_ECON\04_Equipments%20Evaluat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uthprapon\common\DeltaElectronics3\raw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echa/Desktop/&#3650;&#3588;&#3619;&#3591;&#3585;&#3634;&#3619;&#3629;&#3634;&#3588;&#3634;&#3619;&#3588;&#3623;&#3610;&#3588;&#3640;&#3617;&#3586;&#3629;&#3591;&#3619;&#3633;&#3600;%202552_ECON/05_ECM_Detai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echa\Desktop\&#3650;&#3588;&#3619;&#3591;&#3585;&#3634;&#3619;&#3629;&#3634;&#3588;&#3634;&#3619;&#3588;&#3623;&#3610;&#3588;&#3640;&#3617;&#3586;&#3629;&#3591;&#3619;&#3633;&#3600;%202552_ECON\05_ECM_Deta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paporn\Target%20&amp;%20Plan\Building\Phyathai%203_ET&amp;P\Energy%20Consumption%20&amp;%20EEI%20_PP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&#3648;&#3604;&#3615;\&#3619;&#3634;&#3618;&#3591;&#3634;&#3609;&#3592;&#3633;&#3604;&#3585;&#3634;&#3619;&#3614;&#3621;&#3633;&#3591;&#3591;&#3634;&#3609;\&#3614;&#3621;&#3633;&#3591;&#3591;&#3634;&#3609;%202558\&#3619;&#3634;&#3618;&#3591;&#3634;&#3609;&#3592;&#3633;&#3604;&#3585;&#3634;&#3619;&#3614;&#3621;&#3633;&#3591;&#3591;&#3634;&#3609;\&#3619;&#3634;&#3618;&#3591;&#3634;&#3609;&#3585;&#3634;&#3619;&#3592;&#3633;&#3604;&#3585;&#3634;&#3619;&#3614;&#3621;&#3633;&#3591;&#3591;&#3634;&#3609;\&#3619;&#3634;&#3618;&#3591;&#3634;&#3609;&#3585;&#3634;&#3619;&#3592;&#3633;&#3604;&#3585;&#3634;&#3619;&#3614;&#3621;&#3633;&#3591;&#3591;&#3634;&#3609;%20255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50;&#3615;&#3621;&#3648;&#3604;&#3629;&#3619;&#3660;&#3651;&#3627;&#3617;&#3656;\&#3611;&#3619;&#3636;&#3617;&#3634;&#3603;&#3585;&#3634;&#3619;&#3651;&#3594;&#3657;&#3652;&#3615;&#3615;&#3657;&#3634;%20&#3611;&#3619;&#3632;&#3611;&#3634;%20256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50;&#3615;&#3621;&#3648;&#3604;&#3629;&#3619;&#3660;&#3651;&#3627;&#3617;&#3656;\&#3586;&#3657;&#3629;&#3617;&#3641;&#3621;&#3614;&#3621;&#3633;&#3591;&#3591;&#3634;&#3609;&#3588;&#3629;&#3609;&#3650;&#3604;%20256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85;&#3634;&#3619;&#3592;&#3633;&#3604;&#3585;&#3634;&#3619;&#3614;&#3621;&#3633;&#3591;&#3591;&#3634;&#3609;\&#3614;&#3621;&#3633;&#3591;&#3591;&#3634;&#3609;%202560\&#3585;&#3619;&#3634;&#3615;&#3648;&#3611;&#3619;&#3637;&#3618;&#3610;&#3648;&#3607;&#3637;&#3618;&#3610;&#3585;&#3634;&#3619;&#3651;&#3594;&#3657;&#3652;&#3615;&#3615;&#3657;&#363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paporn/Target%20&amp;%20Plan/Building/Phyathai%203_ET&amp;P/Energy%20Consumption%20&amp;%20EEI%20_PP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apaporn\Target%20&amp;%20Plan\Building\Phyathai%203_ET&amp;P\Energy%20Consumption%20&amp;%20EEI%20_PP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AppData/Local/Microsoft/Windows/Temporary%20Internet%20Files/Content.IE5/LE8CVHCG/&#3585;&#3634;&#3619;&#3607;&#3656;&#3634;&#3648;&#3619;&#3639;&#3629;&#3611;&#3637;%205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er\AppData\Local\Microsoft\Windows\Temporary%20Internet%20Files\Content.IE5\LE8CVHCG\&#3585;&#3634;&#3619;&#3607;&#3656;&#3634;&#3648;&#3619;&#3639;&#3629;&#3611;&#3637;%205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echa/Desktop/&#3650;&#3588;&#3619;&#3591;&#3585;&#3634;&#3619;&#3629;&#3634;&#3588;&#3634;&#3619;&#3588;&#3623;&#3610;&#3588;&#3640;&#3617;&#3586;&#3629;&#3591;&#3619;&#3633;&#3600;%202552_ECON/03_Management%20Syste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echa\Desktop\&#3650;&#3588;&#3619;&#3591;&#3585;&#3634;&#3619;&#3629;&#3634;&#3588;&#3634;&#3619;&#3588;&#3623;&#3610;&#3588;&#3640;&#3617;&#3586;&#3629;&#3591;&#3619;&#3633;&#3600;%202552_ECON\03_Management%20Syste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echa/Desktop/&#3650;&#3588;&#3619;&#3591;&#3585;&#3634;&#3619;&#3629;&#3634;&#3588;&#3634;&#3619;&#3588;&#3623;&#3610;&#3588;&#3640;&#3617;&#3586;&#3629;&#3591;&#3619;&#3633;&#3600;%202552_ECON/06_Target%20and%20Planing_EC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ก"/>
      <sheetName val="สารบัญ"/>
      <sheetName val="ข้อมูลเบื้องต้น"/>
      <sheetName val="ขั้นตอน1"/>
      <sheetName val="โคงสร้างคณะทำงาน 1"/>
      <sheetName val="โครงสร้างคณะทำงาน 2"/>
      <sheetName val="โคงสร้างคณะทำงาน  3"/>
      <sheetName val="คำสั่งแต่งตั้ง"/>
      <sheetName val=" วิธีการเผยแพร่ 1"/>
      <sheetName val="ขั้นตอน2"/>
      <sheetName val="วิธีการเผยแพร่ (2)"/>
      <sheetName val="ขั้นตอน3"/>
      <sheetName val="เอกสารเผยแพร่นโยบาย"/>
      <sheetName val=" วิธีการเผยแพร่ 3"/>
      <sheetName val="ขั้นตอน4 "/>
      <sheetName val="เปรียบเทียบข้อมูลการใช้ไฟฟ้า"/>
      <sheetName val="การใช้พลังงานความร้อ"/>
      <sheetName val="สัดส่วนการใช้พลังงาน"/>
      <sheetName val="4.2 ประเมินระดับบริการ"/>
      <sheetName val="การใช้พลังงานต่อพื้นที่"/>
      <sheetName val="ประเมินระดับเครื่องจักร"/>
      <sheetName val="ข้อมูลไฟฟ้าเครื่องจักร "/>
      <sheetName val="วิธีการเผยแพร่ (4)"/>
      <sheetName val="ขั้นตอนที่ 5"/>
      <sheetName val="มาตรการและเป้าหมายปี 57"/>
      <sheetName val="แผนไฟฟ้า"/>
      <sheetName val="มาตรการไฟฟ้า1"/>
      <sheetName val="มาตรการไฟฟ้า2"/>
      <sheetName val="มาตรการไฟฟ้า 3"/>
      <sheetName val="แผนการฝึกอบรม"/>
      <sheetName val="เพิ่มเติมเผยแพร่ฝึกอบรม"/>
      <sheetName val="ขั้นตอนที่ 6"/>
      <sheetName val="ขั้นตอนที่ 6(2)"/>
      <sheetName val="ผลการตรวจสอบ-วิเคราะห์ไฟฟ้า"/>
      <sheetName val="ผลการติดตามแผนฝึกอบรม1"/>
      <sheetName val="ขั้นตอน7"/>
      <sheetName val="เพิ่มเติมเผยแพร่ผู้ตรวจประเมินฯ"/>
      <sheetName val="ผลตรวจประเมิน-1"/>
      <sheetName val="ผลตรวจประเมิน-2"/>
      <sheetName val="ผลตรวจประเมิน-3"/>
      <sheetName val="ขั้นตอน8"/>
      <sheetName val="เอกสารบันทึกวาระการประชุม"/>
      <sheetName val="สรุปผลการทบทวน"/>
      <sheetName val="การเผยแพร่"/>
      <sheetName val="ภาคผนวก"/>
      <sheetName val="ภาคผนวก ก."/>
      <sheetName val="ผ (ก.1)"/>
      <sheetName val="ผ (ก.2)"/>
      <sheetName val="ผ (ก.3)"/>
      <sheetName val="ภาคผนวก ข"/>
      <sheetName val="ผ(ข1)"/>
      <sheetName val="ภาคผนวก ง"/>
      <sheetName val="ผ (ง)"/>
      <sheetName val="ภาคผนวก จ"/>
      <sheetName val="ผ (จ)"/>
      <sheetName val="ภาคผนวก ฉ"/>
      <sheetName val="ผ (ฉ)"/>
      <sheetName val="ภาคผนวก ช"/>
      <sheetName val="ผ (ช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">
          <cell r="K14">
            <v>0</v>
          </cell>
        </row>
      </sheetData>
      <sheetData sheetId="28"/>
      <sheetData sheetId="29">
        <row r="14">
          <cell r="B14" t="str">
            <v>จัดบอร์ดประชาสัมพันธ์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M_List"/>
      <sheetName val="Ref2"/>
      <sheetName val="List_EnergySource"/>
      <sheetName val="DB_PlaningDetail_ECM"/>
      <sheetName val="RP1_Intro"/>
      <sheetName val="RP1_Manual"/>
      <sheetName val="RP2_Manual"/>
      <sheetName val="RP3_ECM_Status"/>
      <sheetName val="RP4_Evaluate_E1"/>
      <sheetName val="RP5_Evaluate_H1"/>
      <sheetName val="ECM_Projection Plan"/>
      <sheetName val="ECM_Detail_E1"/>
      <sheetName val="ECM_Detail_H1"/>
    </sheetNames>
    <sheetDataSet>
      <sheetData sheetId="0"/>
      <sheetData sheetId="1">
        <row r="4">
          <cell r="I4" t="str">
            <v>[    ]</v>
          </cell>
        </row>
        <row r="5">
          <cell r="I5" t="str">
            <v>[ X ]</v>
          </cell>
        </row>
      </sheetData>
      <sheetData sheetId="2">
        <row r="8">
          <cell r="C8" t="str">
            <v>น้ำมันดิบ</v>
          </cell>
          <cell r="E8" t="str">
            <v>ลิตร</v>
          </cell>
        </row>
        <row r="9">
          <cell r="C9" t="str">
            <v>คอนเดนเสท</v>
          </cell>
          <cell r="E9" t="str">
            <v>ลิตร</v>
          </cell>
        </row>
        <row r="10">
          <cell r="C10" t="str">
            <v>ก๊าซธรรมชาติ (ชื้น)</v>
          </cell>
          <cell r="E10" t="str">
            <v>ลูกบาศก์ฟุต</v>
          </cell>
        </row>
        <row r="11">
          <cell r="C11" t="str">
            <v>ก๊าซธรรมชาติ (แห้ง)</v>
          </cell>
          <cell r="E11" t="str">
            <v>ลูกบาศก์ฟุต</v>
          </cell>
        </row>
        <row r="13">
          <cell r="C13" t="str">
            <v>ก๊าซปิโตรเลียมเหลว</v>
          </cell>
          <cell r="E13" t="str">
            <v>ลิตร</v>
          </cell>
        </row>
        <row r="14">
          <cell r="C14" t="str">
            <v>น้ำมันเบนซิน</v>
          </cell>
          <cell r="E14" t="str">
            <v>ลิตร</v>
          </cell>
        </row>
        <row r="15">
          <cell r="C15" t="str">
            <v>น้ำมันเครื่องบิน</v>
          </cell>
          <cell r="E15" t="str">
            <v>ลิตร</v>
          </cell>
        </row>
        <row r="16">
          <cell r="C16" t="str">
            <v>น้ำมันก๊าด</v>
          </cell>
          <cell r="E16" t="str">
            <v>ลิตร</v>
          </cell>
        </row>
        <row r="17">
          <cell r="C17" t="str">
            <v>น้ำมันดีเซล</v>
          </cell>
          <cell r="E17" t="str">
            <v>ลิตร</v>
          </cell>
        </row>
        <row r="18">
          <cell r="C18" t="str">
            <v>น้ำมันเตา</v>
          </cell>
          <cell r="E18" t="str">
            <v>ลิตร</v>
          </cell>
        </row>
        <row r="19">
          <cell r="C19" t="str">
            <v>ยางมะตอย</v>
          </cell>
          <cell r="E19" t="str">
            <v>ลิตร</v>
          </cell>
        </row>
        <row r="20">
          <cell r="C20" t="str">
            <v>ปิโตรเลียมโค๊ก</v>
          </cell>
          <cell r="E20" t="str">
            <v>กก.</v>
          </cell>
        </row>
        <row r="22">
          <cell r="C22" t="str">
            <v>ไฟฟ้า</v>
          </cell>
          <cell r="E22" t="str">
            <v>กิโลวัตต์ชั่วโมง</v>
          </cell>
        </row>
        <row r="23">
          <cell r="C23" t="str">
            <v>ไฟฟ้าพลังน้ำ</v>
          </cell>
          <cell r="E23" t="str">
            <v>กิโลวัตต์ชั่วโมง</v>
          </cell>
        </row>
        <row r="24">
          <cell r="C24" t="str">
            <v>พลังงานความร้อนใต้พิภพ</v>
          </cell>
          <cell r="E24" t="str">
            <v>กิโลวัตต์ชั่วโมง</v>
          </cell>
        </row>
        <row r="26">
          <cell r="C26" t="str">
            <v>ถ่านหินนำเข้า</v>
          </cell>
          <cell r="E26" t="str">
            <v>กก.</v>
          </cell>
        </row>
        <row r="27">
          <cell r="C27" t="str">
            <v>ถ่านโค๊ก</v>
          </cell>
          <cell r="E27" t="str">
            <v>กก.</v>
          </cell>
        </row>
        <row r="28">
          <cell r="C28" t="str">
            <v>แอนทราไซด์</v>
          </cell>
          <cell r="E28" t="str">
            <v>กก.</v>
          </cell>
        </row>
        <row r="29">
          <cell r="C29" t="str">
            <v>อีเทน</v>
          </cell>
          <cell r="E29" t="str">
            <v>กก.</v>
          </cell>
        </row>
        <row r="30">
          <cell r="C30" t="str">
            <v>โปรเพน</v>
          </cell>
          <cell r="E30" t="str">
            <v>กก.</v>
          </cell>
        </row>
        <row r="32">
          <cell r="C32" t="str">
            <v>ลิกไนท์ - ลี้</v>
          </cell>
          <cell r="E32" t="str">
            <v>กก.</v>
          </cell>
        </row>
        <row r="33">
          <cell r="C33" t="str">
            <v>ลิกไนท์ - กระบี่</v>
          </cell>
          <cell r="E33" t="str">
            <v>กก.</v>
          </cell>
        </row>
        <row r="34">
          <cell r="C34" t="str">
            <v>ลิกไนท์ - แม่เมาะ</v>
          </cell>
          <cell r="E34" t="str">
            <v>กก.</v>
          </cell>
        </row>
        <row r="35">
          <cell r="C35" t="str">
            <v>ลิกไนท์ - แจ้คอน</v>
          </cell>
          <cell r="E35" t="str">
            <v>กก.</v>
          </cell>
        </row>
        <row r="37">
          <cell r="C37" t="str">
            <v>ฟืน</v>
          </cell>
          <cell r="E37" t="str">
            <v>กก.</v>
          </cell>
        </row>
        <row r="38">
          <cell r="C38" t="str">
            <v>ถ่าน</v>
          </cell>
          <cell r="E38" t="str">
            <v>กก.</v>
          </cell>
        </row>
        <row r="39">
          <cell r="C39" t="str">
            <v>แกลบ</v>
          </cell>
          <cell r="E39" t="str">
            <v>กก.</v>
          </cell>
        </row>
        <row r="40">
          <cell r="C40" t="str">
            <v>กากอ้อย</v>
          </cell>
          <cell r="E40" t="str">
            <v>กก.</v>
          </cell>
        </row>
        <row r="41">
          <cell r="C41" t="str">
            <v>ขยะ</v>
          </cell>
          <cell r="E41" t="str">
            <v>กก.</v>
          </cell>
        </row>
        <row r="42">
          <cell r="C42" t="str">
            <v>ขี้เลื่อย</v>
          </cell>
          <cell r="E42" t="str">
            <v>กก.</v>
          </cell>
        </row>
        <row r="43">
          <cell r="C43" t="str">
            <v>วัสดุเหลือใช้ทางการเกษตร</v>
          </cell>
          <cell r="E43" t="str">
            <v>กก.</v>
          </cell>
        </row>
        <row r="45">
          <cell r="C45" t="str">
            <v>น้ำมันเตา A</v>
          </cell>
        </row>
        <row r="46">
          <cell r="C46" t="str">
            <v>น้ำมันเตา B</v>
          </cell>
        </row>
        <row r="47">
          <cell r="C47" t="str">
            <v>น้ำมันเตา C</v>
          </cell>
        </row>
        <row r="49">
          <cell r="C49" t="str">
            <v>ไอน้ำ</v>
          </cell>
          <cell r="E49" t="str">
            <v>ตัน (ไอน้ำ)</v>
          </cell>
        </row>
        <row r="50">
          <cell r="C50" t="str">
            <v>อื่นๆ (ระบุ)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2"/>
      <sheetName val="DB_Traing_Activity Plan"/>
      <sheetName val="RP1_Training_Plan_1"/>
      <sheetName val="RP2_Training_Status"/>
    </sheetNames>
    <sheetDataSet>
      <sheetData sheetId="0">
        <row r="4">
          <cell r="K4" t="str">
            <v>√</v>
          </cell>
        </row>
      </sheetData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2"/>
      <sheetName val="DB_Traing_Activity Plan"/>
      <sheetName val="RP1_Training_Plan_1"/>
      <sheetName val="RP2_Training_Status"/>
    </sheetNames>
    <sheetDataSet>
      <sheetData sheetId="0">
        <row r="4">
          <cell r="K4" t="str">
            <v>√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A_Committee"/>
      <sheetName val="RP1_InternalAudit_SetUp"/>
      <sheetName val="RP1_InternalAudit_CheckList1"/>
      <sheetName val="RP3_Evaluation_Plan"/>
      <sheetName val="PR4_FollowUp 1"/>
      <sheetName val="Sheet3"/>
    </sheetNames>
    <sheetDataSet>
      <sheetData sheetId="0">
        <row r="3">
          <cell r="B3" t="str">
            <v>√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A_Committee"/>
      <sheetName val="RP1_InternalAudit_SetUp"/>
      <sheetName val="RP1_InternalAudit_CheckList1"/>
      <sheetName val="RP3_Evaluation_Plan"/>
      <sheetName val="PR4_FollowUp 1"/>
      <sheetName val="Sheet3"/>
    </sheetNames>
    <sheetDataSet>
      <sheetData sheetId="0">
        <row r="3">
          <cell r="B3" t="str">
            <v>√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l Type"/>
      <sheetName val="DataBank"/>
      <sheetName val="DB_Lighting System"/>
      <sheetName val="DB_Equipment"/>
      <sheetName val="RP1_Equipment"/>
      <sheetName val="RP2_Electricity"/>
      <sheetName val="RP2_Heating"/>
    </sheetNames>
    <sheetDataSet>
      <sheetData sheetId="0">
        <row r="4">
          <cell r="C4" t="str">
            <v>น้ำมันดิบ</v>
          </cell>
        </row>
        <row r="5">
          <cell r="C5" t="str">
            <v>คอนเดนเสท</v>
          </cell>
        </row>
        <row r="6">
          <cell r="C6" t="str">
            <v>ก๊าซธรรมชาติ (ชื้น)</v>
          </cell>
        </row>
        <row r="7">
          <cell r="C7" t="str">
            <v>ก๊าซธรรมชาติ (แห้ง)</v>
          </cell>
        </row>
        <row r="9">
          <cell r="C9" t="str">
            <v>ก๊าซปิโตรเลียมเหลว</v>
          </cell>
        </row>
        <row r="10">
          <cell r="C10" t="str">
            <v>น้ำมันเบนซิน</v>
          </cell>
        </row>
        <row r="11">
          <cell r="C11" t="str">
            <v>น้ำมันเครื่องบิน</v>
          </cell>
        </row>
        <row r="12">
          <cell r="C12" t="str">
            <v>น้ำมันก๊าด</v>
          </cell>
        </row>
        <row r="13">
          <cell r="C13" t="str">
            <v>น้ำมันดีเซล</v>
          </cell>
        </row>
        <row r="14">
          <cell r="C14" t="str">
            <v>น้ำมันเตา</v>
          </cell>
        </row>
        <row r="15">
          <cell r="C15" t="str">
            <v>ยางมะตอย</v>
          </cell>
        </row>
        <row r="16">
          <cell r="C16" t="str">
            <v>ปิโตรเลียมโค๊ก</v>
          </cell>
        </row>
        <row r="18">
          <cell r="C18" t="str">
            <v>ไฟฟ้า</v>
          </cell>
        </row>
        <row r="19">
          <cell r="C19" t="str">
            <v>ไฟฟ้าพลังน้ำ</v>
          </cell>
        </row>
        <row r="20">
          <cell r="C20" t="str">
            <v>พลังงานความร้อนใต้พิภพ</v>
          </cell>
        </row>
        <row r="22">
          <cell r="C22" t="str">
            <v>ถ่านหินนำเข้า</v>
          </cell>
        </row>
        <row r="23">
          <cell r="C23" t="str">
            <v>ถ่านโค๊ก</v>
          </cell>
        </row>
        <row r="24">
          <cell r="C24" t="str">
            <v>แอนทราไซด์</v>
          </cell>
        </row>
        <row r="25">
          <cell r="C25" t="str">
            <v>อีเทน</v>
          </cell>
        </row>
        <row r="26">
          <cell r="C26" t="str">
            <v>โปรเพน</v>
          </cell>
        </row>
        <row r="28">
          <cell r="C28" t="str">
            <v>ลิกไนท์ - ลี้</v>
          </cell>
        </row>
        <row r="29">
          <cell r="C29" t="str">
            <v>ลิกไนท์ - กระบี่</v>
          </cell>
        </row>
        <row r="30">
          <cell r="C30" t="str">
            <v>ลิกไนท์ - แม่เมาะ</v>
          </cell>
        </row>
        <row r="31">
          <cell r="C31" t="str">
            <v>ลิกไนท์ - แจ้คอน</v>
          </cell>
        </row>
        <row r="33">
          <cell r="C33" t="str">
            <v>ฟืน</v>
          </cell>
        </row>
        <row r="34">
          <cell r="C34" t="str">
            <v>ถ่าน</v>
          </cell>
        </row>
        <row r="35">
          <cell r="C35" t="str">
            <v>แกลบ</v>
          </cell>
        </row>
        <row r="36">
          <cell r="C36" t="str">
            <v>กากอ้อย</v>
          </cell>
        </row>
        <row r="37">
          <cell r="C37" t="str">
            <v>ขยะ</v>
          </cell>
        </row>
        <row r="38">
          <cell r="C38" t="str">
            <v>ขี้เลื่อย</v>
          </cell>
        </row>
        <row r="39">
          <cell r="C39" t="str">
            <v>วัสดุเหลือใช้ทางการเกษตร</v>
          </cell>
        </row>
        <row r="41">
          <cell r="C41" t="str">
            <v>น้ำมันเตา A</v>
          </cell>
        </row>
        <row r="42">
          <cell r="C42" t="str">
            <v>น้ำมันเตา B</v>
          </cell>
        </row>
        <row r="43">
          <cell r="C43" t="str">
            <v>น้ำมันเตา C</v>
          </cell>
        </row>
        <row r="45">
          <cell r="C45" t="str">
            <v>ไอน้ำ</v>
          </cell>
        </row>
        <row r="46">
          <cell r="C46" t="str">
            <v>อื่นๆ (ระบุ)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l Type"/>
      <sheetName val="DataBank"/>
      <sheetName val="DB_Lighting System"/>
      <sheetName val="DB_Equipment"/>
      <sheetName val="RP1_Equipment"/>
      <sheetName val="RP2_Electricity"/>
      <sheetName val="RP2_Heating"/>
    </sheetNames>
    <sheetDataSet>
      <sheetData sheetId="0">
        <row r="4">
          <cell r="C4" t="str">
            <v>น้ำมันดิบ</v>
          </cell>
        </row>
        <row r="5">
          <cell r="C5" t="str">
            <v>คอนเดนเสท</v>
          </cell>
        </row>
        <row r="6">
          <cell r="C6" t="str">
            <v>ก๊าซธรรมชาติ (ชื้น)</v>
          </cell>
        </row>
        <row r="7">
          <cell r="C7" t="str">
            <v>ก๊าซธรรมชาติ (แห้ง)</v>
          </cell>
        </row>
        <row r="9">
          <cell r="C9" t="str">
            <v>ก๊าซปิโตรเลียมเหลว</v>
          </cell>
        </row>
        <row r="10">
          <cell r="C10" t="str">
            <v>น้ำมันเบนซิน</v>
          </cell>
        </row>
        <row r="11">
          <cell r="C11" t="str">
            <v>น้ำมันเครื่องบิน</v>
          </cell>
        </row>
        <row r="12">
          <cell r="C12" t="str">
            <v>น้ำมันก๊าด</v>
          </cell>
        </row>
        <row r="13">
          <cell r="C13" t="str">
            <v>น้ำมันดีเซล</v>
          </cell>
        </row>
        <row r="14">
          <cell r="C14" t="str">
            <v>น้ำมันเตา</v>
          </cell>
        </row>
        <row r="15">
          <cell r="C15" t="str">
            <v>ยางมะตอย</v>
          </cell>
        </row>
        <row r="16">
          <cell r="C16" t="str">
            <v>ปิโตรเลียมโค๊ก</v>
          </cell>
        </row>
        <row r="18">
          <cell r="C18" t="str">
            <v>ไฟฟ้า</v>
          </cell>
        </row>
        <row r="19">
          <cell r="C19" t="str">
            <v>ไฟฟ้าพลังน้ำ</v>
          </cell>
        </row>
        <row r="20">
          <cell r="C20" t="str">
            <v>พลังงานความร้อนใต้พิภพ</v>
          </cell>
        </row>
        <row r="22">
          <cell r="C22" t="str">
            <v>ถ่านหินนำเข้า</v>
          </cell>
        </row>
        <row r="23">
          <cell r="C23" t="str">
            <v>ถ่านโค๊ก</v>
          </cell>
        </row>
        <row r="24">
          <cell r="C24" t="str">
            <v>แอนทราไซด์</v>
          </cell>
        </row>
        <row r="25">
          <cell r="C25" t="str">
            <v>อีเทน</v>
          </cell>
        </row>
        <row r="26">
          <cell r="C26" t="str">
            <v>โปรเพน</v>
          </cell>
        </row>
        <row r="28">
          <cell r="C28" t="str">
            <v>ลิกไนท์ - ลี้</v>
          </cell>
        </row>
        <row r="29">
          <cell r="C29" t="str">
            <v>ลิกไนท์ - กระบี่</v>
          </cell>
        </row>
        <row r="30">
          <cell r="C30" t="str">
            <v>ลิกไนท์ - แม่เมาะ</v>
          </cell>
        </row>
        <row r="31">
          <cell r="C31" t="str">
            <v>ลิกไนท์ - แจ้คอน</v>
          </cell>
        </row>
        <row r="33">
          <cell r="C33" t="str">
            <v>ฟืน</v>
          </cell>
        </row>
        <row r="34">
          <cell r="C34" t="str">
            <v>ถ่าน</v>
          </cell>
        </row>
        <row r="35">
          <cell r="C35" t="str">
            <v>แกลบ</v>
          </cell>
        </row>
        <row r="36">
          <cell r="C36" t="str">
            <v>กากอ้อย</v>
          </cell>
        </row>
        <row r="37">
          <cell r="C37" t="str">
            <v>ขยะ</v>
          </cell>
        </row>
        <row r="38">
          <cell r="C38" t="str">
            <v>ขี้เลื่อย</v>
          </cell>
        </row>
        <row r="39">
          <cell r="C39" t="str">
            <v>วัสดุเหลือใช้ทางการเกษตร</v>
          </cell>
        </row>
        <row r="41">
          <cell r="C41" t="str">
            <v>น้ำมันเตา A</v>
          </cell>
        </row>
        <row r="42">
          <cell r="C42" t="str">
            <v>น้ำมันเตา B</v>
          </cell>
        </row>
        <row r="43">
          <cell r="C43" t="str">
            <v>น้ำมันเตา C</v>
          </cell>
        </row>
        <row r="45">
          <cell r="C45" t="str">
            <v>ไอน้ำ</v>
          </cell>
        </row>
        <row r="46">
          <cell r="C46" t="str">
            <v>อื่นๆ (ระบุ)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hart1"/>
      <sheetName val="EEtemp"/>
      <sheetName val="Water"/>
      <sheetName val="Chart2"/>
      <sheetName val="Product"/>
      <sheetName val="Chart3"/>
      <sheetName val="EEI"/>
      <sheetName val="Chart4"/>
      <sheetName val="Chart5"/>
      <sheetName val="EEItemp"/>
      <sheetName val="Sheet2"/>
      <sheetName val="Sheet3"/>
      <sheetName val="#REF"/>
      <sheetName val="Sol-Other"/>
      <sheetName val="การใช้พลังงาน(1)"/>
    </sheetNames>
    <sheetDataSet>
      <sheetData sheetId="0" refreshError="1">
        <row r="2">
          <cell r="A2" t="str">
            <v>บริษัท เดลต้า อิเลคโทรนิคส์ (ประเทศไทย) จำกัด (มหาชน) โรงงานที่สาม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M"/>
      <sheetName val="Ref2"/>
      <sheetName val="List_EnergySource"/>
      <sheetName val="DB_PlaningDetail_ECM"/>
      <sheetName val="ECM_Detail_E1"/>
      <sheetName val="ECM_Detail_H1"/>
    </sheetNames>
    <sheetDataSet>
      <sheetData sheetId="0"/>
      <sheetData sheetId="1">
        <row r="4">
          <cell r="K4" t="str">
            <v>น้ำมันดิบ</v>
          </cell>
          <cell r="L4" t="str">
            <v>ลิตร</v>
          </cell>
          <cell r="M4">
            <v>36.33</v>
          </cell>
        </row>
        <row r="5">
          <cell r="K5" t="str">
            <v>คอนเดนเสท</v>
          </cell>
          <cell r="L5" t="str">
            <v>ลิตร</v>
          </cell>
          <cell r="M5">
            <v>33.07</v>
          </cell>
        </row>
        <row r="6">
          <cell r="K6" t="str">
            <v>ก๊าซธรรมชาติ (ชื้น)</v>
          </cell>
          <cell r="L6" t="str">
            <v>ลูกบาศก์ฟุต</v>
          </cell>
          <cell r="M6">
            <v>1.04</v>
          </cell>
        </row>
        <row r="7">
          <cell r="K7" t="str">
            <v>ก๊าซธรรมชาติ (แห้ง)</v>
          </cell>
          <cell r="L7" t="str">
            <v>ลูกบาศก์ฟุต</v>
          </cell>
          <cell r="M7">
            <v>1.02</v>
          </cell>
        </row>
        <row r="9">
          <cell r="K9" t="str">
            <v>ก๊าซปิโตรเลียมเหลว</v>
          </cell>
          <cell r="L9" t="str">
            <v>ลิตร</v>
          </cell>
          <cell r="M9">
            <v>26.62</v>
          </cell>
        </row>
        <row r="10">
          <cell r="K10" t="str">
            <v>น้ำมันเบนซิน</v>
          </cell>
          <cell r="L10" t="str">
            <v>ลิตร</v>
          </cell>
          <cell r="M10">
            <v>31.48</v>
          </cell>
        </row>
        <row r="11">
          <cell r="K11" t="str">
            <v>น้ำมันเครื่องบิน</v>
          </cell>
          <cell r="L11" t="str">
            <v>ลิตร</v>
          </cell>
          <cell r="M11">
            <v>34.53</v>
          </cell>
        </row>
        <row r="12">
          <cell r="K12" t="str">
            <v>น้ำมันก๊าด</v>
          </cell>
          <cell r="L12" t="str">
            <v>ลิตร</v>
          </cell>
          <cell r="M12">
            <v>34.53</v>
          </cell>
        </row>
        <row r="13">
          <cell r="K13" t="str">
            <v>น้ำมันดีเซล</v>
          </cell>
          <cell r="L13" t="str">
            <v>ลิตร</v>
          </cell>
          <cell r="M13">
            <v>36.42</v>
          </cell>
        </row>
        <row r="14">
          <cell r="K14" t="str">
            <v>น้ำมันเตา</v>
          </cell>
          <cell r="L14" t="str">
            <v>ลิตร</v>
          </cell>
          <cell r="M14">
            <v>39.770000000000003</v>
          </cell>
        </row>
        <row r="15">
          <cell r="K15" t="str">
            <v>ยางมะตอย</v>
          </cell>
          <cell r="L15" t="str">
            <v>ลิตร</v>
          </cell>
          <cell r="M15">
            <v>41.19</v>
          </cell>
        </row>
        <row r="16">
          <cell r="K16" t="str">
            <v>ปิโตรเลียมโค๊ก</v>
          </cell>
          <cell r="L16" t="str">
            <v>กก.</v>
          </cell>
          <cell r="M16">
            <v>35.159999999999997</v>
          </cell>
        </row>
        <row r="18">
          <cell r="K18" t="str">
            <v>ไฟฟ้า</v>
          </cell>
          <cell r="L18" t="str">
            <v>กิโลวัตต์ชั่วโมง</v>
          </cell>
          <cell r="M18">
            <v>3.6</v>
          </cell>
        </row>
        <row r="19">
          <cell r="K19" t="str">
            <v>ไฟฟ้าพลังน้ำ</v>
          </cell>
          <cell r="L19" t="str">
            <v>กิโลวัตต์ชั่วโมง</v>
          </cell>
          <cell r="M19">
            <v>9.36</v>
          </cell>
        </row>
        <row r="20">
          <cell r="K20" t="str">
            <v>พลังงานความร้อนใต้พิภพ</v>
          </cell>
          <cell r="L20" t="str">
            <v>กิโลวัตต์ชั่วโมง</v>
          </cell>
          <cell r="M20">
            <v>39.770000000000003</v>
          </cell>
        </row>
        <row r="22">
          <cell r="K22" t="str">
            <v>ถ่านหินนำเข้า</v>
          </cell>
          <cell r="L22" t="str">
            <v>กก.</v>
          </cell>
          <cell r="M22">
            <v>26.37</v>
          </cell>
        </row>
        <row r="23">
          <cell r="K23" t="str">
            <v>ถ่านโค๊ก</v>
          </cell>
          <cell r="L23" t="str">
            <v>กก.</v>
          </cell>
          <cell r="M23">
            <v>27.63</v>
          </cell>
        </row>
        <row r="24">
          <cell r="K24" t="str">
            <v>แอนทราไซด์</v>
          </cell>
          <cell r="L24" t="str">
            <v>กก.</v>
          </cell>
          <cell r="M24">
            <v>31.4</v>
          </cell>
        </row>
        <row r="25">
          <cell r="K25" t="str">
            <v>อีเทน</v>
          </cell>
          <cell r="L25" t="str">
            <v>กก.</v>
          </cell>
          <cell r="M25">
            <v>46.89</v>
          </cell>
        </row>
        <row r="26">
          <cell r="K26" t="str">
            <v>โปรเพน</v>
          </cell>
          <cell r="L26" t="str">
            <v>กก.</v>
          </cell>
          <cell r="M26">
            <v>47.11</v>
          </cell>
        </row>
        <row r="28">
          <cell r="K28" t="str">
            <v>ลิกไนท์ - ลี้</v>
          </cell>
          <cell r="L28" t="str">
            <v>กก.</v>
          </cell>
          <cell r="M28">
            <v>18.420000000000002</v>
          </cell>
        </row>
        <row r="29">
          <cell r="K29" t="str">
            <v>ลิกไนท์ - กระบี่</v>
          </cell>
          <cell r="L29" t="str">
            <v>กก.</v>
          </cell>
          <cell r="M29">
            <v>10.88</v>
          </cell>
        </row>
        <row r="30">
          <cell r="K30" t="str">
            <v>ลิกไนท์ - แม่เมาะ</v>
          </cell>
          <cell r="L30" t="str">
            <v>กก.</v>
          </cell>
          <cell r="M30">
            <v>10.47</v>
          </cell>
        </row>
        <row r="31">
          <cell r="K31" t="str">
            <v>ลิกไนท์ - แจ้คอน</v>
          </cell>
          <cell r="L31" t="str">
            <v>กก.</v>
          </cell>
          <cell r="M31">
            <v>15.11</v>
          </cell>
        </row>
        <row r="33">
          <cell r="K33" t="str">
            <v>ฟืน</v>
          </cell>
          <cell r="L33" t="str">
            <v>กก.</v>
          </cell>
          <cell r="M33">
            <v>15.99</v>
          </cell>
        </row>
        <row r="34">
          <cell r="K34" t="str">
            <v>ถ่าน</v>
          </cell>
          <cell r="L34" t="str">
            <v>กก.</v>
          </cell>
          <cell r="M34">
            <v>28.88</v>
          </cell>
        </row>
        <row r="35">
          <cell r="K35" t="str">
            <v>แกลบ</v>
          </cell>
          <cell r="L35" t="str">
            <v>กก.</v>
          </cell>
          <cell r="M35">
            <v>14.4</v>
          </cell>
        </row>
        <row r="36">
          <cell r="K36" t="str">
            <v>กากอ้อย</v>
          </cell>
          <cell r="L36" t="str">
            <v>กก.</v>
          </cell>
          <cell r="M36">
            <v>7.53</v>
          </cell>
        </row>
        <row r="37">
          <cell r="K37" t="str">
            <v>ขยะ</v>
          </cell>
          <cell r="L37" t="str">
            <v>กก.</v>
          </cell>
          <cell r="M37">
            <v>4.8600000000000003</v>
          </cell>
        </row>
        <row r="38">
          <cell r="K38" t="str">
            <v>ขี้เลื่อย</v>
          </cell>
          <cell r="L38" t="str">
            <v>กก.</v>
          </cell>
          <cell r="M38">
            <v>10.88</v>
          </cell>
        </row>
        <row r="39">
          <cell r="K39" t="str">
            <v>วัสดุเหลือใช้ทางการเกษตร</v>
          </cell>
          <cell r="L39" t="str">
            <v>กก.</v>
          </cell>
          <cell r="M39">
            <v>12.68</v>
          </cell>
        </row>
        <row r="41">
          <cell r="K41" t="str">
            <v>น้ำมันเตา A</v>
          </cell>
        </row>
        <row r="42">
          <cell r="K42" t="str">
            <v>น้ำมันเตา B</v>
          </cell>
        </row>
        <row r="43">
          <cell r="K43" t="str">
            <v>น้ำมันเตา C</v>
          </cell>
        </row>
        <row r="45">
          <cell r="K45" t="str">
            <v>ไอน้ำ</v>
          </cell>
          <cell r="L45" t="str">
            <v>ตัน (ไอน้ำ)</v>
          </cell>
        </row>
        <row r="46">
          <cell r="K46" t="str">
            <v>อื่นๆ (ระบุ)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M"/>
      <sheetName val="Ref2"/>
      <sheetName val="List_EnergySource"/>
      <sheetName val="DB_PlaningDetail_ECM"/>
      <sheetName val="ECM_Detail_E1"/>
      <sheetName val="ECM_Detail_H1"/>
    </sheetNames>
    <sheetDataSet>
      <sheetData sheetId="0"/>
      <sheetData sheetId="1">
        <row r="4">
          <cell r="K4" t="str">
            <v>น้ำมันดิบ</v>
          </cell>
          <cell r="L4" t="str">
            <v>ลิตร</v>
          </cell>
          <cell r="M4">
            <v>36.33</v>
          </cell>
        </row>
        <row r="5">
          <cell r="K5" t="str">
            <v>คอนเดนเสท</v>
          </cell>
          <cell r="L5" t="str">
            <v>ลิตร</v>
          </cell>
          <cell r="M5">
            <v>33.07</v>
          </cell>
        </row>
        <row r="6">
          <cell r="K6" t="str">
            <v>ก๊าซธรรมชาติ (ชื้น)</v>
          </cell>
          <cell r="L6" t="str">
            <v>ลูกบาศก์ฟุต</v>
          </cell>
          <cell r="M6">
            <v>1.04</v>
          </cell>
        </row>
        <row r="7">
          <cell r="K7" t="str">
            <v>ก๊าซธรรมชาติ (แห้ง)</v>
          </cell>
          <cell r="L7" t="str">
            <v>ลูกบาศก์ฟุต</v>
          </cell>
          <cell r="M7">
            <v>1.02</v>
          </cell>
        </row>
        <row r="9">
          <cell r="K9" t="str">
            <v>ก๊าซปิโตรเลียมเหลว</v>
          </cell>
          <cell r="L9" t="str">
            <v>ลิตร</v>
          </cell>
          <cell r="M9">
            <v>26.62</v>
          </cell>
        </row>
        <row r="10">
          <cell r="K10" t="str">
            <v>น้ำมันเบนซิน</v>
          </cell>
          <cell r="L10" t="str">
            <v>ลิตร</v>
          </cell>
          <cell r="M10">
            <v>31.48</v>
          </cell>
        </row>
        <row r="11">
          <cell r="K11" t="str">
            <v>น้ำมันเครื่องบิน</v>
          </cell>
          <cell r="L11" t="str">
            <v>ลิตร</v>
          </cell>
          <cell r="M11">
            <v>34.53</v>
          </cell>
        </row>
        <row r="12">
          <cell r="K12" t="str">
            <v>น้ำมันก๊าด</v>
          </cell>
          <cell r="L12" t="str">
            <v>ลิตร</v>
          </cell>
          <cell r="M12">
            <v>34.53</v>
          </cell>
        </row>
        <row r="13">
          <cell r="K13" t="str">
            <v>น้ำมันดีเซล</v>
          </cell>
          <cell r="L13" t="str">
            <v>ลิตร</v>
          </cell>
          <cell r="M13">
            <v>36.42</v>
          </cell>
        </row>
        <row r="14">
          <cell r="K14" t="str">
            <v>น้ำมันเตา</v>
          </cell>
          <cell r="L14" t="str">
            <v>ลิตร</v>
          </cell>
          <cell r="M14">
            <v>39.770000000000003</v>
          </cell>
        </row>
        <row r="15">
          <cell r="K15" t="str">
            <v>ยางมะตอย</v>
          </cell>
          <cell r="L15" t="str">
            <v>ลิตร</v>
          </cell>
          <cell r="M15">
            <v>41.19</v>
          </cell>
        </row>
        <row r="16">
          <cell r="K16" t="str">
            <v>ปิโตรเลียมโค๊ก</v>
          </cell>
          <cell r="L16" t="str">
            <v>กก.</v>
          </cell>
          <cell r="M16">
            <v>35.159999999999997</v>
          </cell>
        </row>
        <row r="18">
          <cell r="K18" t="str">
            <v>ไฟฟ้า</v>
          </cell>
          <cell r="L18" t="str">
            <v>กิโลวัตต์ชั่วโมง</v>
          </cell>
          <cell r="M18">
            <v>3.6</v>
          </cell>
        </row>
        <row r="19">
          <cell r="K19" t="str">
            <v>ไฟฟ้าพลังน้ำ</v>
          </cell>
          <cell r="L19" t="str">
            <v>กิโลวัตต์ชั่วโมง</v>
          </cell>
          <cell r="M19">
            <v>9.36</v>
          </cell>
        </row>
        <row r="20">
          <cell r="K20" t="str">
            <v>พลังงานความร้อนใต้พิภพ</v>
          </cell>
          <cell r="L20" t="str">
            <v>กิโลวัตต์ชั่วโมง</v>
          </cell>
          <cell r="M20">
            <v>39.770000000000003</v>
          </cell>
        </row>
        <row r="22">
          <cell r="K22" t="str">
            <v>ถ่านหินนำเข้า</v>
          </cell>
          <cell r="L22" t="str">
            <v>กก.</v>
          </cell>
          <cell r="M22">
            <v>26.37</v>
          </cell>
        </row>
        <row r="23">
          <cell r="K23" t="str">
            <v>ถ่านโค๊ก</v>
          </cell>
          <cell r="L23" t="str">
            <v>กก.</v>
          </cell>
          <cell r="M23">
            <v>27.63</v>
          </cell>
        </row>
        <row r="24">
          <cell r="K24" t="str">
            <v>แอนทราไซด์</v>
          </cell>
          <cell r="L24" t="str">
            <v>กก.</v>
          </cell>
          <cell r="M24">
            <v>31.4</v>
          </cell>
        </row>
        <row r="25">
          <cell r="K25" t="str">
            <v>อีเทน</v>
          </cell>
          <cell r="L25" t="str">
            <v>กก.</v>
          </cell>
          <cell r="M25">
            <v>46.89</v>
          </cell>
        </row>
        <row r="26">
          <cell r="K26" t="str">
            <v>โปรเพน</v>
          </cell>
          <cell r="L26" t="str">
            <v>กก.</v>
          </cell>
          <cell r="M26">
            <v>47.11</v>
          </cell>
        </row>
        <row r="28">
          <cell r="K28" t="str">
            <v>ลิกไนท์ - ลี้</v>
          </cell>
          <cell r="L28" t="str">
            <v>กก.</v>
          </cell>
          <cell r="M28">
            <v>18.420000000000002</v>
          </cell>
        </row>
        <row r="29">
          <cell r="K29" t="str">
            <v>ลิกไนท์ - กระบี่</v>
          </cell>
          <cell r="L29" t="str">
            <v>กก.</v>
          </cell>
          <cell r="M29">
            <v>10.88</v>
          </cell>
        </row>
        <row r="30">
          <cell r="K30" t="str">
            <v>ลิกไนท์ - แม่เมาะ</v>
          </cell>
          <cell r="L30" t="str">
            <v>กก.</v>
          </cell>
          <cell r="M30">
            <v>10.47</v>
          </cell>
        </row>
        <row r="31">
          <cell r="K31" t="str">
            <v>ลิกไนท์ - แจ้คอน</v>
          </cell>
          <cell r="L31" t="str">
            <v>กก.</v>
          </cell>
          <cell r="M31">
            <v>15.11</v>
          </cell>
        </row>
        <row r="33">
          <cell r="K33" t="str">
            <v>ฟืน</v>
          </cell>
          <cell r="L33" t="str">
            <v>กก.</v>
          </cell>
          <cell r="M33">
            <v>15.99</v>
          </cell>
        </row>
        <row r="34">
          <cell r="K34" t="str">
            <v>ถ่าน</v>
          </cell>
          <cell r="L34" t="str">
            <v>กก.</v>
          </cell>
          <cell r="M34">
            <v>28.88</v>
          </cell>
        </row>
        <row r="35">
          <cell r="K35" t="str">
            <v>แกลบ</v>
          </cell>
          <cell r="L35" t="str">
            <v>กก.</v>
          </cell>
          <cell r="M35">
            <v>14.4</v>
          </cell>
        </row>
        <row r="36">
          <cell r="K36" t="str">
            <v>กากอ้อย</v>
          </cell>
          <cell r="L36" t="str">
            <v>กก.</v>
          </cell>
          <cell r="M36">
            <v>7.53</v>
          </cell>
        </row>
        <row r="37">
          <cell r="K37" t="str">
            <v>ขยะ</v>
          </cell>
          <cell r="L37" t="str">
            <v>กก.</v>
          </cell>
          <cell r="M37">
            <v>4.8600000000000003</v>
          </cell>
        </row>
        <row r="38">
          <cell r="K38" t="str">
            <v>ขี้เลื่อย</v>
          </cell>
          <cell r="L38" t="str">
            <v>กก.</v>
          </cell>
          <cell r="M38">
            <v>10.88</v>
          </cell>
        </row>
        <row r="39">
          <cell r="K39" t="str">
            <v>วัสดุเหลือใช้ทางการเกษตร</v>
          </cell>
          <cell r="L39" t="str">
            <v>กก.</v>
          </cell>
          <cell r="M39">
            <v>12.68</v>
          </cell>
        </row>
        <row r="41">
          <cell r="K41" t="str">
            <v>น้ำมันเตา A</v>
          </cell>
        </row>
        <row r="42">
          <cell r="K42" t="str">
            <v>น้ำมันเตา B</v>
          </cell>
        </row>
        <row r="43">
          <cell r="K43" t="str">
            <v>น้ำมันเตา C</v>
          </cell>
        </row>
        <row r="45">
          <cell r="K45" t="str">
            <v>ไอน้ำ</v>
          </cell>
          <cell r="L45" t="str">
            <v>ตัน (ไอน้ำ)</v>
          </cell>
        </row>
        <row r="46">
          <cell r="K46" t="str">
            <v>อื่นๆ (ระบุ)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hart1"/>
      <sheetName val="Water"/>
      <sheetName val="Chart2"/>
      <sheetName val="Product"/>
      <sheetName val="Chart3"/>
      <sheetName val="EEI"/>
      <sheetName val="Chart4"/>
      <sheetName val="Chart5"/>
      <sheetName val="Sheet1"/>
    </sheetNames>
    <sheetDataSet>
      <sheetData sheetId="0">
        <row r="2">
          <cell r="A2" t="str">
            <v>อาคาร บางกอกซิตี้ ทาวเวอร์</v>
          </cell>
        </row>
        <row r="3">
          <cell r="A3" t="str">
            <v>บริษัท : กองทุนรวมสินทรัพย์ไทย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ก"/>
      <sheetName val="คำรับรอง"/>
      <sheetName val="สารบัญ"/>
      <sheetName val="ข้อมูลเบื้องต้น"/>
      <sheetName val="ขั้นตอน1 "/>
      <sheetName val="โคงสร้างคณะทำงาน 1"/>
      <sheetName val="โครงสร้างคณะทำงาน 2"/>
      <sheetName val="คำสั่งแต่งตั้ง "/>
      <sheetName val=" วิธีการเผยแพร่ "/>
      <sheetName val="เอกสารเผยแพร่"/>
      <sheetName val="ขั้นตอน2"/>
      <sheetName val="วิธีการเผยแพร่ "/>
      <sheetName val="วิธีการเผยแพร่ (2)"/>
      <sheetName val="ขั้นตอน3 "/>
      <sheetName val=" วิธีการเผยแพร่ 3 "/>
      <sheetName val="เอกสารเผยแพร่ (3)"/>
      <sheetName val="ขั้นตอน4 "/>
      <sheetName val="การใช้พลังงานความร้อน"/>
      <sheetName val="สัดส่วนการใช้ไฟฟ้า 1 "/>
      <sheetName val="สัดส่วนการใช้ไฟฟ้า  (2)"/>
      <sheetName val="SEC (ทุกกรณี)"/>
      <sheetName val="SEC (ทุกกรณี) (2)"/>
      <sheetName val="SEC  (โรงพยาบาล)"/>
      <sheetName val="SEC  (โรงพยาบาล) (2)"/>
      <sheetName val="SEC (โรงแรม)"/>
      <sheetName val="SEC (โรงแรม) (2)"/>
      <sheetName val="ประเมินระดับเครื่องจักร"/>
      <sheetName val="ข้อมูลไฟฟ้าเครื่องจักร "/>
      <sheetName val="ข้อมูลความร้อนเครื่องจักร"/>
      <sheetName val="วิธีการเผยแพร่ 4"/>
      <sheetName val="เอกสารเผยแพร่ (4)"/>
      <sheetName val="ขั้นตอนที่ 5"/>
      <sheetName val="มาตรการและเป้าหมาย"/>
      <sheetName val="แผนไฟฟ้า"/>
      <sheetName val="แผนความร้อน"/>
      <sheetName val="มาตรการไฟฟ้า 1"/>
      <sheetName val="มาตรการไฟฟ้า2"/>
      <sheetName val="มาตรการไฟฟ้า 3"/>
      <sheetName val="มาตรการความร้อน"/>
      <sheetName val="แผนการฝึกอบรม "/>
      <sheetName val="เพิ่มเติมเผยแพร่ฝึกอบรม "/>
      <sheetName val="เอกสารเผยแพร่ (5)"/>
      <sheetName val="ขั้นตอนที่ 6 "/>
      <sheetName val="ผมมาตรการปี 57"/>
      <sheetName val="ผลการตรวจสอบ-วิเคราะห์ไฟฟ้า 1"/>
      <sheetName val="ผลการตรวจสอบ-วิเคราะห์ความร้อน"/>
      <sheetName val="ผลการติดตามแผนฝึกอบรม1"/>
      <sheetName val="เพิ่มเติมเผยแพร่ฝึกอบรม"/>
      <sheetName val="เอกสารเผยแพร่ (6)"/>
      <sheetName val="ขั้นตอน7 "/>
      <sheetName val="เพิ่มเติมเผยแพร่ผู้ตรวจประเ "/>
      <sheetName val="เอกสารเผยแพร่ (7)"/>
      <sheetName val="ผลตรวจประเมิน-1"/>
      <sheetName val="ผลตรวจประเมิน-2"/>
      <sheetName val="ผลตรวจประเมิน-3"/>
      <sheetName val="ขั้นตอน8 "/>
      <sheetName val="เอกสารบันทึกวาระการประชุม "/>
      <sheetName val="สรุปผลการทบทวน "/>
      <sheetName val="การเผยแพร่ "/>
      <sheetName val="เอกสารเผยแพร่ (8)"/>
      <sheetName val="ภาคผนวก"/>
      <sheetName val="ภาคผนวก ก."/>
      <sheetName val="ผ (ก.1)"/>
      <sheetName val="ผ (ก.2)"/>
      <sheetName val="ผ (ก.3)"/>
      <sheetName val="ภาคผนวก ข"/>
      <sheetName val="ผ(ข1)"/>
      <sheetName val="ผ(ข.2)"/>
      <sheetName val="ภาคผนวก ค"/>
      <sheetName val="ผ (ค)"/>
      <sheetName val="ภาคผนวก ง"/>
      <sheetName val="ผ (ง2)"/>
      <sheetName val="ภาคผนวก จ"/>
      <sheetName val="ผ (จ)"/>
      <sheetName val="ภาคผนวก ฉ"/>
      <sheetName val="ผ (ฉ)"/>
      <sheetName val="ภาคผนวก ช"/>
      <sheetName val="ผ (ช)"/>
    </sheetNames>
    <sheetDataSet>
      <sheetData sheetId="0">
        <row r="18">
          <cell r="F18" t="str">
            <v>มหาวิทยาลัยมหิดล</v>
          </cell>
        </row>
        <row r="19">
          <cell r="F19" t="str">
            <v>อาคารชุดพักอาศัยมหาวิทยาลัยมหิดล ศาลายา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ไฟฟ้าจากบิล"/>
      <sheetName val="ไฟฟ้า หน่วย"/>
      <sheetName val="ห้องพัก ส่วนกลาง"/>
      <sheetName val="น้ำประปา"/>
    </sheetNames>
    <sheetDataSet>
      <sheetData sheetId="0">
        <row r="13">
          <cell r="E13" t="str">
            <v>ม.ค</v>
          </cell>
          <cell r="J13">
            <v>153820</v>
          </cell>
          <cell r="P13">
            <v>139120</v>
          </cell>
        </row>
        <row r="14">
          <cell r="E14" t="str">
            <v>ก.พ</v>
          </cell>
          <cell r="J14">
            <v>149380</v>
          </cell>
          <cell r="P14">
            <v>142480</v>
          </cell>
        </row>
        <row r="15">
          <cell r="E15" t="str">
            <v>มี.ค</v>
          </cell>
          <cell r="J15">
            <v>192120</v>
          </cell>
          <cell r="P15">
            <v>185760</v>
          </cell>
        </row>
        <row r="16">
          <cell r="E16" t="str">
            <v>เม.ย</v>
          </cell>
          <cell r="J16">
            <v>193920</v>
          </cell>
          <cell r="P16">
            <v>169160</v>
          </cell>
        </row>
        <row r="17">
          <cell r="E17" t="str">
            <v>พ.ค</v>
          </cell>
          <cell r="J17">
            <v>211780</v>
          </cell>
          <cell r="P17">
            <v>179360</v>
          </cell>
        </row>
        <row r="18">
          <cell r="E18" t="str">
            <v>มิ.ย</v>
          </cell>
          <cell r="J18">
            <v>134960</v>
          </cell>
          <cell r="P18">
            <v>129600</v>
          </cell>
        </row>
        <row r="19">
          <cell r="E19" t="str">
            <v>ก.ค</v>
          </cell>
          <cell r="J19">
            <v>131440</v>
          </cell>
          <cell r="P19">
            <v>122280</v>
          </cell>
        </row>
        <row r="20">
          <cell r="E20" t="str">
            <v>ส.ค</v>
          </cell>
          <cell r="J20">
            <v>182580</v>
          </cell>
          <cell r="P20">
            <v>163120</v>
          </cell>
        </row>
        <row r="21">
          <cell r="E21" t="str">
            <v>ก.ย</v>
          </cell>
          <cell r="J21">
            <v>168620</v>
          </cell>
          <cell r="P21">
            <v>173100</v>
          </cell>
        </row>
        <row r="22">
          <cell r="E22" t="str">
            <v>ต.ค</v>
          </cell>
          <cell r="J22">
            <v>222880</v>
          </cell>
          <cell r="P22">
            <v>152180</v>
          </cell>
        </row>
        <row r="23">
          <cell r="E23" t="str">
            <v>พ.ย</v>
          </cell>
          <cell r="J23">
            <v>172240</v>
          </cell>
          <cell r="P23">
            <v>139220</v>
          </cell>
        </row>
        <row r="24">
          <cell r="E24" t="str">
            <v>ธ.ค</v>
          </cell>
          <cell r="J24">
            <v>128180</v>
          </cell>
          <cell r="P24">
            <v>114504</v>
          </cell>
        </row>
      </sheetData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คอนโด A"/>
      <sheetName val="ข้อมูลคอนโด B"/>
      <sheetName val="ข้อมูลคอนโด C"/>
      <sheetName val="ข้อมูลคอนโด D"/>
      <sheetName val="ส่วนกลาง(ถนนลานจอด)"/>
      <sheetName val="สัดส่วนการใช้พลังงาน"/>
      <sheetName val="แปลงน้ำมัน"/>
      <sheetName val="การใช้พลังงานต่อพื้นที่"/>
      <sheetName val="การใช้พลังงานต่อผู้พักอาศัย"/>
      <sheetName val="กราฟ"/>
    </sheetNames>
    <sheetDataSet>
      <sheetData sheetId="0">
        <row r="6">
          <cell r="B6" t="str">
            <v>ม.ค.</v>
          </cell>
          <cell r="H6">
            <v>31014</v>
          </cell>
          <cell r="I6">
            <v>25799</v>
          </cell>
        </row>
        <row r="7">
          <cell r="B7" t="str">
            <v>ก.พ.</v>
          </cell>
          <cell r="H7">
            <v>33521</v>
          </cell>
          <cell r="I7">
            <v>32392</v>
          </cell>
        </row>
        <row r="8">
          <cell r="B8" t="str">
            <v>มี.ค.</v>
          </cell>
          <cell r="H8">
            <v>39238</v>
          </cell>
          <cell r="I8">
            <v>40254</v>
          </cell>
        </row>
        <row r="9">
          <cell r="B9" t="str">
            <v>เม.ย.</v>
          </cell>
          <cell r="H9">
            <v>42402</v>
          </cell>
          <cell r="I9">
            <v>35864</v>
          </cell>
        </row>
        <row r="10">
          <cell r="B10" t="str">
            <v>พ.ค.</v>
          </cell>
          <cell r="H10">
            <v>41017</v>
          </cell>
          <cell r="I10">
            <v>36224</v>
          </cell>
        </row>
        <row r="11">
          <cell r="B11" t="str">
            <v>มิ.ย.</v>
          </cell>
          <cell r="H11">
            <v>29625</v>
          </cell>
          <cell r="I11">
            <v>26033</v>
          </cell>
        </row>
        <row r="12">
          <cell r="B12" t="str">
            <v>ก.ค.</v>
          </cell>
          <cell r="H12">
            <v>25433</v>
          </cell>
          <cell r="I12">
            <v>23910</v>
          </cell>
        </row>
        <row r="13">
          <cell r="B13" t="str">
            <v>ส.ค.</v>
          </cell>
          <cell r="H13">
            <v>35511</v>
          </cell>
          <cell r="I13">
            <v>30156</v>
          </cell>
        </row>
        <row r="14">
          <cell r="B14" t="str">
            <v>ก.ย.</v>
          </cell>
          <cell r="H14">
            <v>34582</v>
          </cell>
          <cell r="I14">
            <v>40681</v>
          </cell>
        </row>
        <row r="15">
          <cell r="B15" t="str">
            <v>ต.ค.</v>
          </cell>
          <cell r="H15">
            <v>38607</v>
          </cell>
          <cell r="I15">
            <v>33450</v>
          </cell>
        </row>
        <row r="16">
          <cell r="B16" t="str">
            <v>พ.ย.</v>
          </cell>
          <cell r="H16">
            <v>36029</v>
          </cell>
          <cell r="I16">
            <v>30923</v>
          </cell>
        </row>
        <row r="17">
          <cell r="B17" t="str">
            <v>ธ.ค.</v>
          </cell>
          <cell r="H17">
            <v>24809</v>
          </cell>
          <cell r="I17">
            <v>30204</v>
          </cell>
        </row>
      </sheetData>
      <sheetData sheetId="1">
        <row r="6">
          <cell r="B6" t="str">
            <v>ม.ค.</v>
          </cell>
          <cell r="H6">
            <v>34282</v>
          </cell>
          <cell r="I6">
            <v>32730</v>
          </cell>
        </row>
        <row r="7">
          <cell r="B7" t="str">
            <v>ก.พ.</v>
          </cell>
          <cell r="H7">
            <v>31859</v>
          </cell>
          <cell r="I7">
            <v>29606</v>
          </cell>
        </row>
        <row r="8">
          <cell r="B8" t="str">
            <v>มี.ค.</v>
          </cell>
          <cell r="H8">
            <v>42945</v>
          </cell>
          <cell r="I8">
            <v>39921</v>
          </cell>
        </row>
        <row r="9">
          <cell r="B9" t="str">
            <v>เม.ย.</v>
          </cell>
          <cell r="H9">
            <v>43668</v>
          </cell>
          <cell r="I9">
            <v>37264</v>
          </cell>
        </row>
        <row r="10">
          <cell r="B10" t="str">
            <v>พ.ค.</v>
          </cell>
          <cell r="H10">
            <v>51314</v>
          </cell>
          <cell r="I10">
            <v>41365</v>
          </cell>
        </row>
        <row r="11">
          <cell r="B11" t="str">
            <v>มิ.ย.</v>
          </cell>
          <cell r="H11">
            <v>35411</v>
          </cell>
          <cell r="I11">
            <v>34253</v>
          </cell>
        </row>
        <row r="12">
          <cell r="B12" t="str">
            <v>ก.ค.</v>
          </cell>
          <cell r="H12">
            <v>37095</v>
          </cell>
          <cell r="I12">
            <v>32544</v>
          </cell>
        </row>
        <row r="13">
          <cell r="B13" t="str">
            <v>ส.ค.</v>
          </cell>
          <cell r="H13">
            <v>41854</v>
          </cell>
          <cell r="I13">
            <v>37700</v>
          </cell>
        </row>
        <row r="14">
          <cell r="B14" t="str">
            <v>ก.ย.</v>
          </cell>
          <cell r="H14">
            <v>30395</v>
          </cell>
          <cell r="I14">
            <v>33527</v>
          </cell>
        </row>
        <row r="15">
          <cell r="B15" t="str">
            <v>ต.ค.</v>
          </cell>
          <cell r="H15">
            <v>32256</v>
          </cell>
          <cell r="I15">
            <v>32963</v>
          </cell>
        </row>
        <row r="16">
          <cell r="B16" t="str">
            <v>พ.ย.</v>
          </cell>
          <cell r="H16">
            <v>34469</v>
          </cell>
          <cell r="I16">
            <v>29087</v>
          </cell>
        </row>
        <row r="17">
          <cell r="B17" t="str">
            <v>ธ.ค.</v>
          </cell>
          <cell r="H17">
            <v>23923</v>
          </cell>
          <cell r="I17">
            <v>24764</v>
          </cell>
        </row>
      </sheetData>
      <sheetData sheetId="2">
        <row r="6">
          <cell r="B6" t="str">
            <v>ม.ค.</v>
          </cell>
          <cell r="H6">
            <v>31224</v>
          </cell>
          <cell r="I6">
            <v>30951</v>
          </cell>
        </row>
        <row r="7">
          <cell r="B7" t="str">
            <v>ก.พ.</v>
          </cell>
          <cell r="H7">
            <v>29140</v>
          </cell>
          <cell r="I7">
            <v>28122</v>
          </cell>
        </row>
        <row r="8">
          <cell r="B8" t="str">
            <v>มี.ค.</v>
          </cell>
          <cell r="H8">
            <v>38417</v>
          </cell>
          <cell r="I8">
            <v>38065</v>
          </cell>
        </row>
        <row r="9">
          <cell r="B9" t="str">
            <v>เม.ย.</v>
          </cell>
          <cell r="H9">
            <v>42290</v>
          </cell>
          <cell r="I9">
            <v>37672</v>
          </cell>
        </row>
        <row r="10">
          <cell r="B10" t="str">
            <v>พ.ค.</v>
          </cell>
          <cell r="H10">
            <v>48589</v>
          </cell>
          <cell r="I10">
            <v>40651</v>
          </cell>
        </row>
        <row r="11">
          <cell r="B11" t="str">
            <v>มิ.ย.</v>
          </cell>
          <cell r="H11">
            <v>35444</v>
          </cell>
          <cell r="I11">
            <v>36514</v>
          </cell>
        </row>
        <row r="12">
          <cell r="B12" t="str">
            <v>ก.ค.</v>
          </cell>
          <cell r="H12">
            <v>35072</v>
          </cell>
          <cell r="I12">
            <v>33946</v>
          </cell>
        </row>
        <row r="13">
          <cell r="B13" t="str">
            <v>ส.ค.</v>
          </cell>
          <cell r="H13">
            <v>43555</v>
          </cell>
          <cell r="I13">
            <v>40144</v>
          </cell>
        </row>
        <row r="14">
          <cell r="B14" t="str">
            <v>ก.ย.</v>
          </cell>
          <cell r="H14">
            <v>32583</v>
          </cell>
          <cell r="I14">
            <v>37192</v>
          </cell>
        </row>
        <row r="15">
          <cell r="B15" t="str">
            <v>ต.ค.</v>
          </cell>
          <cell r="H15">
            <v>33137</v>
          </cell>
          <cell r="I15">
            <v>30507</v>
          </cell>
        </row>
        <row r="16">
          <cell r="B16" t="str">
            <v>พ.ย.</v>
          </cell>
          <cell r="H16">
            <v>33716</v>
          </cell>
          <cell r="I16">
            <v>29110</v>
          </cell>
        </row>
        <row r="17">
          <cell r="B17" t="str">
            <v>ธ.ค.</v>
          </cell>
          <cell r="H17">
            <v>22856</v>
          </cell>
          <cell r="I17">
            <v>25112</v>
          </cell>
        </row>
      </sheetData>
      <sheetData sheetId="3">
        <row r="6">
          <cell r="B6" t="str">
            <v>ม.ค.</v>
          </cell>
          <cell r="H6">
            <v>57300</v>
          </cell>
          <cell r="I6">
            <v>49640</v>
          </cell>
        </row>
        <row r="7">
          <cell r="B7" t="str">
            <v>ก.พ.</v>
          </cell>
          <cell r="H7">
            <v>54860</v>
          </cell>
          <cell r="I7">
            <v>52360</v>
          </cell>
        </row>
        <row r="8">
          <cell r="B8" t="str">
            <v>มี.ค.</v>
          </cell>
          <cell r="H8">
            <v>71520</v>
          </cell>
          <cell r="I8">
            <v>67520</v>
          </cell>
        </row>
        <row r="9">
          <cell r="B9" t="str">
            <v>เม.ย.</v>
          </cell>
          <cell r="H9">
            <v>65560</v>
          </cell>
          <cell r="I9">
            <v>58360</v>
          </cell>
        </row>
        <row r="10">
          <cell r="B10" t="str">
            <v>พ.ค.</v>
          </cell>
          <cell r="H10">
            <v>70860</v>
          </cell>
          <cell r="I10">
            <v>61120</v>
          </cell>
        </row>
        <row r="11">
          <cell r="B11" t="str">
            <v>มิ.ย.</v>
          </cell>
          <cell r="H11">
            <v>34480</v>
          </cell>
          <cell r="I11">
            <v>32800</v>
          </cell>
        </row>
        <row r="12">
          <cell r="B12" t="str">
            <v>ก.ค.</v>
          </cell>
          <cell r="H12">
            <v>33840</v>
          </cell>
          <cell r="I12">
            <v>31880</v>
          </cell>
        </row>
        <row r="13">
          <cell r="B13" t="str">
            <v>ส.ค.</v>
          </cell>
          <cell r="H13">
            <v>61660</v>
          </cell>
          <cell r="I13">
            <v>55120</v>
          </cell>
        </row>
        <row r="14">
          <cell r="B14" t="str">
            <v>ก.ย.</v>
          </cell>
          <cell r="H14">
            <v>57100</v>
          </cell>
          <cell r="I14">
            <v>61700</v>
          </cell>
        </row>
        <row r="15">
          <cell r="B15" t="str">
            <v>ต.ค.</v>
          </cell>
          <cell r="H15">
            <v>58820</v>
          </cell>
          <cell r="I15">
            <v>55260</v>
          </cell>
        </row>
        <row r="16">
          <cell r="B16" t="str">
            <v>พ.ย.</v>
          </cell>
          <cell r="H16">
            <v>58241</v>
          </cell>
          <cell r="I16">
            <v>50100</v>
          </cell>
        </row>
        <row r="17">
          <cell r="B17" t="str">
            <v>ธ.ค.</v>
          </cell>
          <cell r="H17">
            <v>42892</v>
          </cell>
          <cell r="I17">
            <v>34424</v>
          </cell>
        </row>
      </sheetData>
      <sheetData sheetId="4" refreshError="1"/>
      <sheetData sheetId="5">
        <row r="6">
          <cell r="B6" t="str">
            <v>ปรับอากาศ</v>
          </cell>
          <cell r="E6">
            <v>1069428.25</v>
          </cell>
          <cell r="F6">
            <v>995436.20000000007</v>
          </cell>
        </row>
        <row r="7">
          <cell r="B7" t="str">
            <v>แสงสว่าง</v>
          </cell>
          <cell r="E7">
            <v>486103.75</v>
          </cell>
          <cell r="F7">
            <v>452471</v>
          </cell>
        </row>
        <row r="8">
          <cell r="B8" t="str">
            <v>ลิฟท์</v>
          </cell>
          <cell r="E8">
            <v>213885.65</v>
          </cell>
          <cell r="F8">
            <v>199087.24</v>
          </cell>
        </row>
        <row r="9">
          <cell r="B9" t="str">
            <v>ปั๊มน้ำ</v>
          </cell>
          <cell r="E9">
            <v>97220.75</v>
          </cell>
          <cell r="F9">
            <v>90494.200000000012</v>
          </cell>
        </row>
        <row r="10">
          <cell r="B10" t="str">
            <v>อุปกรณ์ ส.น.ง</v>
          </cell>
          <cell r="E10">
            <v>58332.45</v>
          </cell>
          <cell r="F10">
            <v>54296.52</v>
          </cell>
        </row>
        <row r="11">
          <cell r="B11" t="str">
            <v>อื่นๆ</v>
          </cell>
          <cell r="E11">
            <v>19444.150000000001</v>
          </cell>
          <cell r="F11">
            <v>18098.84</v>
          </cell>
        </row>
        <row r="15">
          <cell r="E15">
            <v>7081559.4299999988</v>
          </cell>
          <cell r="F15">
            <v>6591597.5280000009</v>
          </cell>
        </row>
        <row r="16">
          <cell r="E16">
            <v>25494</v>
          </cell>
          <cell r="F16">
            <v>36274.32</v>
          </cell>
        </row>
      </sheetData>
      <sheetData sheetId="6">
        <row r="5">
          <cell r="K5" t="str">
            <v>Jan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K6" t="str">
            <v>Feb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K7" t="str">
            <v>Mar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K8" t="str">
            <v>Apr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K9" t="str">
            <v>May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K10" t="str">
            <v>Jun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K11" t="str">
            <v>Jul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Aug</v>
          </cell>
          <cell r="L12">
            <v>560</v>
          </cell>
          <cell r="M12">
            <v>488</v>
          </cell>
          <cell r="N12">
            <v>20395.2</v>
          </cell>
          <cell r="O12">
            <v>17772.96</v>
          </cell>
        </row>
        <row r="13">
          <cell r="K13" t="str">
            <v>Sep</v>
          </cell>
          <cell r="L13">
            <v>0</v>
          </cell>
          <cell r="M13">
            <v>488</v>
          </cell>
          <cell r="N13">
            <v>0</v>
          </cell>
          <cell r="O13">
            <v>17772.96</v>
          </cell>
        </row>
        <row r="14">
          <cell r="K14" t="str">
            <v>Oct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K15" t="str">
            <v>Nov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K16" t="str">
            <v>Dec</v>
          </cell>
          <cell r="L16">
            <v>140</v>
          </cell>
          <cell r="M16">
            <v>20</v>
          </cell>
          <cell r="N16">
            <v>5098.8</v>
          </cell>
          <cell r="O16">
            <v>728.40000000000009</v>
          </cell>
        </row>
      </sheetData>
      <sheetData sheetId="7">
        <row r="7">
          <cell r="E7">
            <v>9.2149168788378013</v>
          </cell>
          <cell r="J7">
            <v>8.3342818631121762</v>
          </cell>
        </row>
        <row r="8">
          <cell r="E8">
            <v>8.9489291598023062</v>
          </cell>
          <cell r="J8">
            <v>8.535569866706604</v>
          </cell>
        </row>
        <row r="9">
          <cell r="E9">
            <v>11.50936049123858</v>
          </cell>
          <cell r="J9">
            <v>11.128351055863412</v>
          </cell>
        </row>
        <row r="10">
          <cell r="E10">
            <v>11.617193350307025</v>
          </cell>
          <cell r="J10">
            <v>10.133892466676651</v>
          </cell>
        </row>
        <row r="11">
          <cell r="E11">
            <v>12.687134940841695</v>
          </cell>
          <cell r="J11">
            <v>10.744945334731167</v>
          </cell>
        </row>
        <row r="12">
          <cell r="E12">
            <v>8.0850681443762173</v>
          </cell>
          <cell r="J12">
            <v>7.7639658529279618</v>
          </cell>
        </row>
        <row r="13">
          <cell r="E13">
            <v>7.8741949977534818</v>
          </cell>
          <cell r="J13">
            <v>7.3254455593829562</v>
          </cell>
        </row>
        <row r="14">
          <cell r="E14">
            <v>11.277240277569765</v>
          </cell>
          <cell r="J14">
            <v>10.06781089311567</v>
          </cell>
        </row>
        <row r="15">
          <cell r="E15">
            <v>9.2652388797364083</v>
          </cell>
          <cell r="J15">
            <v>10.665684189506266</v>
          </cell>
        </row>
        <row r="16">
          <cell r="E16">
            <v>9.7540811741800209</v>
          </cell>
          <cell r="J16">
            <v>9.1166691627976633</v>
          </cell>
        </row>
        <row r="17">
          <cell r="E17">
            <v>9.7322150666466971</v>
          </cell>
          <cell r="J17">
            <v>8.3402725775048676</v>
          </cell>
        </row>
        <row r="18">
          <cell r="E18">
            <v>6.9430183216015173</v>
          </cell>
          <cell r="J18">
            <v>6.8717288203284914</v>
          </cell>
        </row>
      </sheetData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36">
          <cell r="O136" t="str">
            <v>ปี 2559</v>
          </cell>
          <cell r="P136" t="str">
            <v>ปี 2560</v>
          </cell>
        </row>
        <row r="137">
          <cell r="N137" t="str">
            <v>ร้านอาหาร</v>
          </cell>
          <cell r="O137">
            <v>11236</v>
          </cell>
          <cell r="P137">
            <v>11538</v>
          </cell>
        </row>
        <row r="138">
          <cell r="N138" t="str">
            <v>ร้านคอม</v>
          </cell>
          <cell r="O138">
            <v>897</v>
          </cell>
          <cell r="P138">
            <v>998</v>
          </cell>
        </row>
        <row r="139">
          <cell r="N139" t="str">
            <v>ร้านเบเกอร์รี่</v>
          </cell>
          <cell r="O139">
            <v>4580</v>
          </cell>
          <cell r="P139">
            <v>4193</v>
          </cell>
        </row>
        <row r="140">
          <cell r="N140" t="str">
            <v>ร้านซักรีด</v>
          </cell>
          <cell r="O140">
            <v>3401</v>
          </cell>
          <cell r="P140">
            <v>3243</v>
          </cell>
        </row>
        <row r="141">
          <cell r="N141" t="str">
            <v>ร้านขายน้ำปั่น</v>
          </cell>
          <cell r="O141">
            <v>3176</v>
          </cell>
          <cell r="P141">
            <v>3005</v>
          </cell>
        </row>
        <row r="142">
          <cell r="N142" t="str">
            <v>การ์ตูน</v>
          </cell>
          <cell r="O142">
            <v>2185</v>
          </cell>
          <cell r="P142">
            <v>2405</v>
          </cell>
        </row>
        <row r="143">
          <cell r="N143" t="str">
            <v>ร้านอาหารญี่ปุ่น</v>
          </cell>
          <cell r="O143">
            <v>1227</v>
          </cell>
          <cell r="P143">
            <v>387</v>
          </cell>
        </row>
        <row r="144">
          <cell r="N144" t="str">
            <v>ร้านซักรีดอาคาร A</v>
          </cell>
          <cell r="O144">
            <v>436</v>
          </cell>
          <cell r="P144">
            <v>635</v>
          </cell>
        </row>
        <row r="145">
          <cell r="N145" t="str">
            <v>7-11 อาคาร D</v>
          </cell>
          <cell r="O145">
            <v>103069</v>
          </cell>
          <cell r="P145">
            <v>88473</v>
          </cell>
        </row>
        <row r="146">
          <cell r="N146" t="str">
            <v>ร้านซักรีดอาคาร D1</v>
          </cell>
          <cell r="O146">
            <v>2541</v>
          </cell>
          <cell r="P146">
            <v>3171</v>
          </cell>
        </row>
        <row r="147">
          <cell r="N147" t="str">
            <v>ร้านซักรีดอาคาร D2</v>
          </cell>
          <cell r="O147">
            <v>756</v>
          </cell>
          <cell r="P147">
            <v>932</v>
          </cell>
        </row>
        <row r="148">
          <cell r="N148" t="str">
            <v>ร้านก๋วยเตี๋ยว</v>
          </cell>
          <cell r="O148">
            <v>7765</v>
          </cell>
          <cell r="P148">
            <v>6329</v>
          </cell>
        </row>
        <row r="149">
          <cell r="N149" t="str">
            <v>ร้านเบอร์เกอร์อาคาร D</v>
          </cell>
          <cell r="O149">
            <v>1958</v>
          </cell>
          <cell r="P149">
            <v>3643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hart1"/>
      <sheetName val="Water"/>
      <sheetName val="Chart2"/>
      <sheetName val="Product"/>
      <sheetName val="Chart3"/>
      <sheetName val="EEI"/>
      <sheetName val="Chart4"/>
      <sheetName val="Chart5"/>
      <sheetName val="Sheet1"/>
    </sheetNames>
    <sheetDataSet>
      <sheetData sheetId="0" refreshError="1">
        <row r="2">
          <cell r="A2" t="str">
            <v>อาคาร บางกอกซิตี้ ทาวเวอร์</v>
          </cell>
        </row>
        <row r="3">
          <cell r="A3" t="str">
            <v>บริษัท : กองทุนรวมสินทรัพย์ไทย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hart1"/>
      <sheetName val="Water"/>
      <sheetName val="Chart2"/>
      <sheetName val="Product"/>
      <sheetName val="Chart3"/>
      <sheetName val="EEI"/>
      <sheetName val="Chart4"/>
      <sheetName val="Chart5"/>
      <sheetName val="Sheet1"/>
    </sheetNames>
    <sheetDataSet>
      <sheetData sheetId="0" refreshError="1">
        <row r="2">
          <cell r="A2" t="str">
            <v>อาคาร บางกอกซิตี้ ทาวเวอร์</v>
          </cell>
        </row>
        <row r="3">
          <cell r="A3" t="str">
            <v>บริษัท : กองทุนรวมสินทรัพย์ไทย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หน้ารับรอง"/>
      <sheetName val="Background"/>
      <sheetName val="Sheet2"/>
      <sheetName val="Committee_EM"/>
      <sheetName val="Committee_IE"/>
      <sheetName val="C1_Area Utilization"/>
      <sheetName val="C1_Area Utilization 2"/>
      <sheetName val="C1_EM-Committee"/>
      <sheetName val="C2_Potential"/>
      <sheetName val="C2_Energy Management Matrix"/>
      <sheetName val="C3_PolicySetup"/>
      <sheetName val="C4_TR Capacity"/>
      <sheetName val="C4_Elec_Billing"/>
      <sheetName val="C4_EnergySource_Consumption"/>
      <sheetName val="C4_Electrical_Generation"/>
      <sheetName val="C4_Ratio_ElectricalUsage"/>
      <sheetName val="C4_Ratio_FuelUsage"/>
      <sheetName val="C4_SEC1"/>
      <sheetName val="C4_Electricity (2)"/>
      <sheetName val="C4_Heating (2)"/>
      <sheetName val="C5_TargetSetting"/>
      <sheetName val="ลดขนาดหลอด"/>
      <sheetName val="Cal ลดขนาดหลอด"/>
      <sheetName val="AC"/>
      <sheetName val="C5_Target_ALL"/>
      <sheetName val="C5_Target_Split"/>
      <sheetName val="C5_Training_Plan_1"/>
      <sheetName val="C6_ECM_Status"/>
      <sheetName val="C6_Evaluate_E1"/>
      <sheetName val="C6_Evaluate_H1"/>
      <sheetName val="C6_Training_Status"/>
      <sheetName val="C7_InternalAudit_SetUp"/>
      <sheetName val="C7_InternalAudit_CheckList1"/>
      <sheetName val="C8"/>
      <sheetName val="C8_Evaluation_Plan"/>
      <sheetName val="C8_FollowUp 1"/>
      <sheetName val="ภาคผนวก ก"/>
      <sheetName val="ECM_Detail_H1"/>
      <sheetName val="ECM_Detail_E1"/>
      <sheetName val="ECM_Projection Plan"/>
      <sheetName val="Ref_DataBank"/>
      <sheetName val="DataBank"/>
      <sheetName val="Ref_Building_Info"/>
      <sheetName val="Energy Content_Library"/>
      <sheetName val="DB_TR_Capac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5">
          <cell r="D5" t="str">
            <v>ประเภท 1</v>
          </cell>
          <cell r="G5" t="str">
            <v>2.1.1</v>
          </cell>
          <cell r="T5" t="str">
            <v>ปกติ</v>
          </cell>
          <cell r="V5" t="str">
            <v>Oil Type</v>
          </cell>
          <cell r="X5" t="str">
            <v>ผู้รับผิดชอบพลังงานประเภทที่ 1</v>
          </cell>
          <cell r="Z5" t="str">
            <v>ระบบปรับอากาศ แบบรวมศูนย์</v>
          </cell>
          <cell r="AB5" t="str">
            <v>ระบบผลิตไอน้ำ</v>
          </cell>
        </row>
        <row r="6">
          <cell r="D6" t="str">
            <v>ประเภท 2</v>
          </cell>
          <cell r="G6" t="str">
            <v>2.1.2a</v>
          </cell>
          <cell r="T6" t="str">
            <v>TOD</v>
          </cell>
          <cell r="V6" t="str">
            <v>Dry Type</v>
          </cell>
          <cell r="X6" t="str">
            <v>ผู้รับผิดชอบพลังงานประเภทที่ 2</v>
          </cell>
          <cell r="Z6" t="str">
            <v>ระบบปรับอากาศ แบบแยกส่วน</v>
          </cell>
          <cell r="AB6" t="str">
            <v>ระบบผลิตไอน้ำ (ความดันสูง)</v>
          </cell>
        </row>
        <row r="7">
          <cell r="D7" t="str">
            <v>ประเภท 3</v>
          </cell>
          <cell r="G7" t="str">
            <v>2.1.2b</v>
          </cell>
          <cell r="T7" t="str">
            <v>TOU</v>
          </cell>
          <cell r="AB7" t="str">
            <v>ระบบใช้ไอน้ำ</v>
          </cell>
        </row>
        <row r="8">
          <cell r="D8" t="str">
            <v>ประเภท 4</v>
          </cell>
          <cell r="G8" t="str">
            <v>2.1.2c</v>
          </cell>
          <cell r="Z8" t="str">
            <v>ระบบไฟฟ้าแสงสว่าง</v>
          </cell>
        </row>
        <row r="9">
          <cell r="D9" t="str">
            <v>ประเภท 5</v>
          </cell>
          <cell r="Z9" t="str">
            <v>ระบบไฟฟ้าแสงสว่าง - ในอาคาร</v>
          </cell>
          <cell r="AB9" t="str">
            <v>ระบบผลิตความร้อน</v>
          </cell>
        </row>
        <row r="10">
          <cell r="D10" t="str">
            <v>ประเภท 6</v>
          </cell>
          <cell r="G10" t="str">
            <v>2.2.1</v>
          </cell>
          <cell r="Z10" t="str">
            <v>ระบบไฟฟ้าแสงสว่าง - นอกอาคาร</v>
          </cell>
          <cell r="AB10" t="str">
            <v>ระบบผลิตความร้อน (อากาศร้อน)</v>
          </cell>
        </row>
        <row r="11">
          <cell r="D11" t="str">
            <v>ประเภท 7</v>
          </cell>
          <cell r="G11" t="str">
            <v>2.2.2</v>
          </cell>
          <cell r="AB11" t="str">
            <v>ระบบผลิตความร้อน (น้ำร้อน)</v>
          </cell>
        </row>
        <row r="12">
          <cell r="Z12" t="str">
            <v>เครื่องใช้ไฟฟ้า และอุปกรณ์สำนักงาน</v>
          </cell>
          <cell r="AB12" t="str">
            <v>ระบบผลิตความร้อน (น้ำมันร้อน)</v>
          </cell>
        </row>
        <row r="13">
          <cell r="G13" t="str">
            <v>3.1.1</v>
          </cell>
          <cell r="Z13" t="str">
            <v>ระบบลิฟท์ และ ระบบการขนส่ง (แนวดิ่ง)</v>
          </cell>
          <cell r="AB13" t="str">
            <v>ระบบผลิตความร้อน (อากาศร้อน)</v>
          </cell>
        </row>
        <row r="14">
          <cell r="G14" t="str">
            <v>3.1.2</v>
          </cell>
          <cell r="Z14" t="str">
            <v>บันไดเลื่อน</v>
          </cell>
          <cell r="AB14" t="str">
            <v>ระบบผลิตความร้อน (ก๊าซร้อนร้อน)</v>
          </cell>
        </row>
        <row r="15">
          <cell r="G15" t="str">
            <v>3.1.3</v>
          </cell>
          <cell r="Z15" t="str">
            <v>ระบบระบายอากาศ</v>
          </cell>
          <cell r="AB15" t="str">
            <v>ระบบผลิตความร้อน (ไอน้ำ)</v>
          </cell>
        </row>
        <row r="16">
          <cell r="Z16" t="str">
            <v>ระบบอัดอากาศ (รักษาความปลอดภัย)</v>
          </cell>
        </row>
        <row r="17">
          <cell r="G17" t="str">
            <v>3.2.1</v>
          </cell>
          <cell r="Z17" t="str">
            <v>ระบบอากาศอัด</v>
          </cell>
          <cell r="AB17" t="str">
            <v>ระบบผลิตความร้อนร่าม</v>
          </cell>
        </row>
        <row r="18">
          <cell r="G18" t="str">
            <v>3.2.2</v>
          </cell>
          <cell r="Z18" t="str">
            <v>ระบบทำความเย็น</v>
          </cell>
          <cell r="AB18" t="str">
            <v>ระบบผลิตไฟฟ้า (กังหัน)</v>
          </cell>
        </row>
        <row r="19">
          <cell r="G19" t="str">
            <v>3.2.3</v>
          </cell>
          <cell r="Z19" t="str">
            <v>ระบบทำความร้อน</v>
          </cell>
        </row>
        <row r="20">
          <cell r="Z20" t="str">
            <v>ระบบหล่อย็น</v>
          </cell>
          <cell r="AB20" t="str">
            <v>รถยก และฟอร์คลิฟท์</v>
          </cell>
        </row>
        <row r="21">
          <cell r="B21" t="str">
            <v>[    ]</v>
          </cell>
          <cell r="D21" t="str">
            <v>สำนักงาน</v>
          </cell>
          <cell r="G21" t="str">
            <v>4.1.1.</v>
          </cell>
          <cell r="Z21" t="str">
            <v>ระบบบำบัดน้ำเสีย</v>
          </cell>
          <cell r="AB21" t="str">
            <v>รถขนส่ง-รถบรรทุก (ขนาดใหญ่)</v>
          </cell>
        </row>
        <row r="22">
          <cell r="B22" t="str">
            <v>[ X ]</v>
          </cell>
          <cell r="D22" t="str">
            <v>โรงแรม</v>
          </cell>
          <cell r="G22" t="str">
            <v>4.1.2</v>
          </cell>
          <cell r="AB22" t="str">
            <v>รถขนส่ง-รถบรรทุก (ขนาดกลาง)</v>
          </cell>
        </row>
        <row r="23">
          <cell r="D23" t="str">
            <v>โรงพยาบาล</v>
          </cell>
          <cell r="G23" t="str">
            <v>4.1.3</v>
          </cell>
          <cell r="Z23" t="str">
            <v>ระบบส่ง-จ่ายกำลังไฟฟ้า</v>
          </cell>
          <cell r="AB23" t="str">
            <v>รถขนส่ง-รถบรรทุก (ขนาดเล็ก)</v>
          </cell>
        </row>
        <row r="24">
          <cell r="D24" t="str">
            <v>ศูนย์การค้า</v>
          </cell>
          <cell r="Z24" t="str">
            <v>ระบบควบคุมอาคาร</v>
          </cell>
          <cell r="AB24" t="str">
            <v>รถยนต์โดยสาร</v>
          </cell>
        </row>
        <row r="25">
          <cell r="D25" t="str">
            <v>สถานศึกษา</v>
          </cell>
          <cell r="G25" t="str">
            <v>4.2.1</v>
          </cell>
          <cell r="Z25" t="str">
            <v>ระบบควบคุมการผลิต</v>
          </cell>
          <cell r="AB25" t="str">
            <v>รถบัส</v>
          </cell>
        </row>
        <row r="26">
          <cell r="D26" t="str">
            <v>อื่นๆ (ระบุ) …</v>
          </cell>
          <cell r="G26" t="str">
            <v>4.2.2</v>
          </cell>
          <cell r="Z26" t="str">
            <v>ปั๊มน้ำ</v>
          </cell>
        </row>
        <row r="27">
          <cell r="G27" t="str">
            <v>4.2.3</v>
          </cell>
          <cell r="Z27" t="str">
            <v>พัดลม และโบล์วเวอร์</v>
          </cell>
        </row>
        <row r="28">
          <cell r="Z28" t="str">
            <v>มอเตอร์สำหรับเครื่องจักร</v>
          </cell>
          <cell r="AB28" t="str">
            <v>เตาเผา</v>
          </cell>
        </row>
        <row r="29">
          <cell r="G29" t="str">
            <v>5.1.1</v>
          </cell>
          <cell r="Z29" t="str">
            <v>ระบบดับเพลิง</v>
          </cell>
          <cell r="AB29" t="str">
            <v>เตาอบ</v>
          </cell>
        </row>
        <row r="30">
          <cell r="G30" t="str">
            <v>5.1.2</v>
          </cell>
          <cell r="AB30" t="str">
            <v>หม้ออบ / หม้ออบความดัน</v>
          </cell>
        </row>
        <row r="31">
          <cell r="G31" t="str">
            <v>5.1.3</v>
          </cell>
          <cell r="Z31" t="str">
            <v>ระบบผลิตไอน้ำ</v>
          </cell>
        </row>
        <row r="32">
          <cell r="Z32" t="str">
            <v>ระบบส่ง-จ่ายไอน้ำ</v>
          </cell>
        </row>
        <row r="33">
          <cell r="G33" t="str">
            <v>5.2.1</v>
          </cell>
          <cell r="Z33" t="str">
            <v>ระบบควบคุม</v>
          </cell>
        </row>
        <row r="34">
          <cell r="G34" t="str">
            <v>5.2.2</v>
          </cell>
        </row>
        <row r="35">
          <cell r="G35" t="str">
            <v>5.2.3</v>
          </cell>
          <cell r="Z35" t="str">
            <v>เครื่องจักรในกระบวนการผลิต</v>
          </cell>
        </row>
        <row r="36">
          <cell r="Z36" t="str">
            <v>มอเตอร์</v>
          </cell>
        </row>
        <row r="37">
          <cell r="G37" t="str">
            <v>6.1.1</v>
          </cell>
          <cell r="Z37" t="str">
            <v>พัดลมชนิดต่างๆ</v>
          </cell>
        </row>
        <row r="38">
          <cell r="G38" t="str">
            <v>6.1.2</v>
          </cell>
          <cell r="Z38" t="str">
            <v>ปั๊มชนิดต่างๆ</v>
          </cell>
        </row>
        <row r="39">
          <cell r="G39" t="str">
            <v>6.1.3a</v>
          </cell>
        </row>
        <row r="40">
          <cell r="G40" t="str">
            <v>6.1.3b</v>
          </cell>
        </row>
        <row r="42">
          <cell r="G42" t="str">
            <v>6.2.1</v>
          </cell>
        </row>
        <row r="43">
          <cell r="G43" t="str">
            <v>6.2.2</v>
          </cell>
        </row>
        <row r="44">
          <cell r="G44" t="str">
            <v>6.2.3</v>
          </cell>
        </row>
        <row r="46">
          <cell r="G46" t="str">
            <v>7.1a</v>
          </cell>
        </row>
        <row r="47">
          <cell r="G47" t="str">
            <v>7.1b</v>
          </cell>
        </row>
        <row r="49">
          <cell r="G49" t="str">
            <v>7.2.1</v>
          </cell>
        </row>
        <row r="50">
          <cell r="G50" t="str">
            <v>7.2.2</v>
          </cell>
        </row>
      </sheetData>
      <sheetData sheetId="42" refreshError="1">
        <row r="5">
          <cell r="L5" t="str">
            <v>AC Split unit</v>
          </cell>
          <cell r="Z5" t="str">
            <v>พนักงานทุกระดับ</v>
          </cell>
          <cell r="AB5" t="str">
            <v>ความรู้เบื้องต้นเกี่ยวกับการอนุรักษ์พลังงาน</v>
          </cell>
          <cell r="AD5" t="str">
            <v>√</v>
          </cell>
        </row>
        <row r="6">
          <cell r="L6" t="str">
            <v>Chiller</v>
          </cell>
          <cell r="Z6" t="str">
            <v>พนักงานทุกคน</v>
          </cell>
          <cell r="AB6" t="str">
            <v>ภาวะผู้นำ</v>
          </cell>
        </row>
        <row r="7">
          <cell r="L7" t="str">
            <v>Chilled Water Pump (CHP)</v>
          </cell>
          <cell r="AB7" t="str">
            <v>กิจกรรมกลุ่มย่อย</v>
          </cell>
        </row>
        <row r="8">
          <cell r="L8" t="str">
            <v>Condenser Water Pump</v>
          </cell>
          <cell r="Z8" t="str">
            <v>ระดับจัดการ</v>
          </cell>
          <cell r="AB8" t="str">
            <v>กลุ่มกิจกรรม QCC</v>
          </cell>
        </row>
        <row r="9">
          <cell r="L9" t="str">
            <v>AHU (Air Handler)</v>
          </cell>
          <cell r="Z9" t="str">
            <v>ผู้บริหารระดับสูง</v>
          </cell>
          <cell r="AB9" t="str">
            <v>การแก้ไขปัญหาด้วยแนวคิดแบบ QCC</v>
          </cell>
        </row>
        <row r="10">
          <cell r="L10" t="str">
            <v>FCU (Fan Coil Unit)</v>
          </cell>
          <cell r="Z10" t="str">
            <v>ผู้บริหารระดับกลาง</v>
          </cell>
          <cell r="AB10" t="str">
            <v>การอนุรักษ์พลังงาน ภาคไฟฟ้า</v>
          </cell>
        </row>
        <row r="11">
          <cell r="L11" t="str">
            <v>Cooling Tower (CT)</v>
          </cell>
          <cell r="Z11" t="str">
            <v>ผู้บริหารระดับต้น</v>
          </cell>
          <cell r="AB11" t="str">
            <v>การอนุรักษ์พลังงาน ภาคความร้อน</v>
          </cell>
        </row>
        <row r="12">
          <cell r="AB12" t="str">
            <v>QC Tools &amp; QC New 7 Tools</v>
          </cell>
        </row>
        <row r="13">
          <cell r="L13" t="str">
            <v>Boiler (Steam)</v>
          </cell>
          <cell r="Z13" t="str">
            <v>ระดับเจ้าหน้าที่</v>
          </cell>
          <cell r="AB13" t="str">
            <v>5 ส</v>
          </cell>
        </row>
        <row r="14">
          <cell r="L14" t="str">
            <v>Boiler (Hot-Oil)</v>
          </cell>
          <cell r="Z14" t="str">
            <v>พนักงานประจำ</v>
          </cell>
          <cell r="AB14" t="str">
            <v>VFP (Visual FeedBack Photography)</v>
          </cell>
        </row>
        <row r="15">
          <cell r="L15" t="str">
            <v>Boiler &amp; Turbine</v>
          </cell>
          <cell r="Z15" t="str">
            <v>พนักงานชั่วคราว</v>
          </cell>
          <cell r="AB15" t="str">
            <v>Kaizen</v>
          </cell>
        </row>
        <row r="16">
          <cell r="L16" t="str">
            <v>Co-Generation System</v>
          </cell>
          <cell r="Z16" t="str">
            <v>ลูกจ้างโครงการ</v>
          </cell>
          <cell r="AB16" t="str">
            <v xml:space="preserve">การทำกิจกรรมระบบข้อเสนอแนะ </v>
          </cell>
        </row>
        <row r="17">
          <cell r="Z17" t="str">
            <v>ลูกจ้างประจำ</v>
          </cell>
          <cell r="AB17" t="str">
            <v>การแก้ไขปัญหาความขัดแย้ง</v>
          </cell>
        </row>
        <row r="18">
          <cell r="L18" t="str">
            <v>Water Heat Gen.</v>
          </cell>
          <cell r="Z18" t="str">
            <v>ลูกจ้างชั่วคราว</v>
          </cell>
          <cell r="AB18" t="str">
            <v>เทคนิคการนำเสนอ</v>
          </cell>
        </row>
        <row r="19">
          <cell r="L19" t="str">
            <v>Heater (Elect)</v>
          </cell>
          <cell r="Z19" t="str">
            <v>พนักงานรายวัน</v>
          </cell>
          <cell r="AB19" t="str">
            <v>การประยุค์ใช้ Excell ในการทำงาน</v>
          </cell>
        </row>
        <row r="20">
          <cell r="L20" t="str">
            <v>Refrigerator</v>
          </cell>
          <cell r="AB20" t="str">
            <v>เทคนิดการจูงใจคน</v>
          </cell>
        </row>
        <row r="21">
          <cell r="L21" t="str">
            <v>Freezer</v>
          </cell>
          <cell r="Z21" t="str">
            <v>สายงานการผลิต</v>
          </cell>
          <cell r="AB21" t="str">
            <v>อื่นๆ</v>
          </cell>
        </row>
        <row r="22">
          <cell r="Z22" t="str">
            <v>สายงานซ่อมบำรุง</v>
          </cell>
        </row>
        <row r="23">
          <cell r="L23" t="str">
            <v>Elevator</v>
          </cell>
          <cell r="Z23" t="str">
            <v>สายงานคลังสินค้า</v>
          </cell>
          <cell r="AB23" t="str">
            <v>เทคนิคการอนุรักษ์พลังงาน ในระบบไฟฟ้าแสงสว่าง</v>
          </cell>
        </row>
        <row r="24">
          <cell r="L24" t="str">
            <v>Escalater</v>
          </cell>
          <cell r="AB24" t="str">
            <v>เทคนิคการอนุรักษ์พลังงาน ในระบบส่ง-จ่ายกำลังไฟฟ้า</v>
          </cell>
        </row>
        <row r="25">
          <cell r="L25" t="str">
            <v>Ventilation Fan</v>
          </cell>
          <cell r="AB25" t="str">
            <v>เทคนิคการอนุรักษ์พลังงาน ในระบบปรับอากาศ</v>
          </cell>
        </row>
        <row r="26">
          <cell r="L26" t="str">
            <v>Blower</v>
          </cell>
        </row>
        <row r="27">
          <cell r="L27" t="str">
            <v>Fan</v>
          </cell>
          <cell r="AB27" t="str">
            <v>เทคนิคการบำรุงรักษา หม้อไอน้ำ</v>
          </cell>
        </row>
        <row r="28">
          <cell r="L28" t="str">
            <v>Pump (Water)</v>
          </cell>
          <cell r="AB28" t="str">
            <v>เทคนิคการบำรุงรักษา เชิงป้องกัน (PM)</v>
          </cell>
        </row>
        <row r="29">
          <cell r="L29" t="str">
            <v>Pump (Water Treatment Plant))</v>
          </cell>
        </row>
        <row r="31">
          <cell r="L31" t="str">
            <v>หลอดไฟฟ้าและอุปกรณ์</v>
          </cell>
        </row>
        <row r="32">
          <cell r="L32" t="str">
            <v>โคมไฟฟ้า</v>
          </cell>
          <cell r="AB32" t="str">
            <v>การจัดกิจกรรมสัปดาห์รณรงค์ด้านอนุรักษ์พลังงาน</v>
          </cell>
        </row>
        <row r="33">
          <cell r="L33" t="str">
            <v>หลอดไฟฟ้าและโคมไฟฟ้า</v>
          </cell>
          <cell r="AB33" t="str">
            <v>Big Cleaning Day</v>
          </cell>
        </row>
        <row r="34">
          <cell r="L34" t="str">
            <v>เครื่องปรับอากาศแบบแยกส่วน</v>
          </cell>
          <cell r="AB34" t="str">
            <v>การจัดกิจกรรมรณรงค์ 5 ส</v>
          </cell>
        </row>
        <row r="35">
          <cell r="L35" t="str">
            <v>เครื่องปรับอากาศแบบรวมศูนย์</v>
          </cell>
          <cell r="AB35" t="str">
            <v>การประกวดคำขวัญเพื่อส่งเสริมการอนุรักษ์พลังงาน</v>
          </cell>
        </row>
        <row r="36">
          <cell r="L36" t="str">
            <v>ลิฟท์โดยสาร</v>
          </cell>
        </row>
        <row r="37">
          <cell r="L37" t="str">
            <v>เครื่องอัดอากาศ</v>
          </cell>
        </row>
        <row r="38">
          <cell r="L38" t="str">
            <v>เครื่องทำน้ำร้อน</v>
          </cell>
        </row>
        <row r="39">
          <cell r="L39" t="str">
            <v>เครื่องผลิตน้ำเย็น</v>
          </cell>
        </row>
        <row r="40">
          <cell r="L40" t="str">
            <v>หม้อไอน้ำ</v>
          </cell>
        </row>
        <row r="46">
          <cell r="L46" t="str">
            <v>ระบบส่งจ่ายกำลังไฟฟ้า</v>
          </cell>
        </row>
        <row r="47">
          <cell r="L47" t="str">
            <v>ระบบปรับอากาศ (รวมศูนย์)</v>
          </cell>
        </row>
        <row r="48">
          <cell r="L48" t="str">
            <v>ระบบปรับอากาศ (แยกส่วน)</v>
          </cell>
        </row>
        <row r="49">
          <cell r="L49" t="str">
            <v>ระบบไฟฟ้าแสงสว่าง</v>
          </cell>
        </row>
        <row r="50">
          <cell r="L50" t="str">
            <v>ระบบผลิตไอน้ำ</v>
          </cell>
        </row>
        <row r="51">
          <cell r="L51" t="str">
            <v>ระบบใช้ไอน้ำ</v>
          </cell>
        </row>
      </sheetData>
      <sheetData sheetId="43"/>
      <sheetData sheetId="44" refreshError="1">
        <row r="8">
          <cell r="C8" t="str">
            <v>น้ำมันดิบ</v>
          </cell>
          <cell r="E8" t="str">
            <v>ลิตร</v>
          </cell>
          <cell r="I8">
            <v>36.33</v>
          </cell>
        </row>
        <row r="9">
          <cell r="C9" t="str">
            <v>คอนเดนเสท</v>
          </cell>
          <cell r="E9" t="str">
            <v>ลิตร</v>
          </cell>
          <cell r="I9">
            <v>33.07</v>
          </cell>
        </row>
        <row r="10">
          <cell r="C10" t="str">
            <v>ก๊าซธรรมชาติ (ชื้น)</v>
          </cell>
          <cell r="E10" t="str">
            <v>ลูกบาศก์ฟุต</v>
          </cell>
          <cell r="I10">
            <v>1.04</v>
          </cell>
        </row>
        <row r="11">
          <cell r="C11" t="str">
            <v>ก๊าซธรรมชาติ (แห้ง)</v>
          </cell>
          <cell r="E11" t="str">
            <v>ลูกบาศก์ฟุต</v>
          </cell>
          <cell r="I11">
            <v>1.02</v>
          </cell>
        </row>
        <row r="13">
          <cell r="C13" t="str">
            <v>ก๊าซปิโตรเลียมเหลว</v>
          </cell>
          <cell r="E13" t="str">
            <v>ลิตร</v>
          </cell>
          <cell r="I13">
            <v>26.62</v>
          </cell>
        </row>
        <row r="14">
          <cell r="C14" t="str">
            <v>น้ำมันเบนซิน</v>
          </cell>
          <cell r="E14" t="str">
            <v>ลิตร</v>
          </cell>
          <cell r="I14">
            <v>31.48</v>
          </cell>
        </row>
        <row r="15">
          <cell r="C15" t="str">
            <v>น้ำมันเครื่องบิน</v>
          </cell>
          <cell r="E15" t="str">
            <v>ลิตร</v>
          </cell>
          <cell r="I15">
            <v>34.53</v>
          </cell>
        </row>
        <row r="16">
          <cell r="C16" t="str">
            <v>น้ำมันก๊าด</v>
          </cell>
          <cell r="E16" t="str">
            <v>ลิตร</v>
          </cell>
          <cell r="I16">
            <v>34.53</v>
          </cell>
        </row>
        <row r="17">
          <cell r="C17" t="str">
            <v>น้ำมันดีเซล</v>
          </cell>
          <cell r="E17" t="str">
            <v>ลิตร</v>
          </cell>
          <cell r="I17">
            <v>36.42</v>
          </cell>
        </row>
        <row r="18">
          <cell r="C18" t="str">
            <v>น้ำมันเตา</v>
          </cell>
          <cell r="E18" t="str">
            <v>ลิตร</v>
          </cell>
          <cell r="I18">
            <v>39.770000000000003</v>
          </cell>
        </row>
        <row r="19">
          <cell r="C19" t="str">
            <v>ยางมะตอย</v>
          </cell>
          <cell r="E19" t="str">
            <v>ลิตร</v>
          </cell>
          <cell r="I19">
            <v>41.19</v>
          </cell>
        </row>
        <row r="20">
          <cell r="C20" t="str">
            <v>ปิโตรเลียมโค๊ก</v>
          </cell>
          <cell r="E20" t="str">
            <v>กก.</v>
          </cell>
          <cell r="I20">
            <v>35.159999999999997</v>
          </cell>
        </row>
        <row r="22">
          <cell r="C22" t="str">
            <v>ไฟฟ้า</v>
          </cell>
          <cell r="E22" t="str">
            <v>กิโลวัตต์ชั่วโมง</v>
          </cell>
          <cell r="I22">
            <v>3.6</v>
          </cell>
        </row>
        <row r="23">
          <cell r="C23" t="str">
            <v>ไฟฟ้าพลังน้ำ</v>
          </cell>
          <cell r="E23" t="str">
            <v>กิโลวัตต์ชั่วโมง</v>
          </cell>
          <cell r="I23">
            <v>9.36</v>
          </cell>
        </row>
        <row r="24">
          <cell r="C24" t="str">
            <v>พลังงานความร้อนใต้พิภพ</v>
          </cell>
          <cell r="E24" t="str">
            <v>กิโลวัตต์ชั่วโมง</v>
          </cell>
          <cell r="I24">
            <v>39.770000000000003</v>
          </cell>
        </row>
        <row r="26">
          <cell r="C26" t="str">
            <v>ถ่านหินนำเข้า</v>
          </cell>
          <cell r="E26" t="str">
            <v>กก.</v>
          </cell>
          <cell r="I26">
            <v>26.37</v>
          </cell>
        </row>
        <row r="27">
          <cell r="C27" t="str">
            <v>ถ่านโค๊ก</v>
          </cell>
          <cell r="E27" t="str">
            <v>กก.</v>
          </cell>
          <cell r="I27">
            <v>27.63</v>
          </cell>
        </row>
        <row r="28">
          <cell r="C28" t="str">
            <v>แอนทราไซด์</v>
          </cell>
          <cell r="E28" t="str">
            <v>กก.</v>
          </cell>
          <cell r="I28">
            <v>31.4</v>
          </cell>
        </row>
        <row r="29">
          <cell r="C29" t="str">
            <v>อีเทน</v>
          </cell>
          <cell r="E29" t="str">
            <v>กก.</v>
          </cell>
          <cell r="I29">
            <v>46.89</v>
          </cell>
        </row>
        <row r="30">
          <cell r="C30" t="str">
            <v>โปรเพน</v>
          </cell>
          <cell r="E30" t="str">
            <v>กก.</v>
          </cell>
          <cell r="I30">
            <v>47.11</v>
          </cell>
        </row>
        <row r="32">
          <cell r="C32" t="str">
            <v>ลิกไนท์ - ลี้</v>
          </cell>
          <cell r="E32" t="str">
            <v>กก.</v>
          </cell>
          <cell r="I32">
            <v>18.420000000000002</v>
          </cell>
        </row>
        <row r="33">
          <cell r="C33" t="str">
            <v>ลิกไนท์ - กระบี่</v>
          </cell>
          <cell r="E33" t="str">
            <v>กก.</v>
          </cell>
          <cell r="I33">
            <v>10.88</v>
          </cell>
        </row>
        <row r="34">
          <cell r="C34" t="str">
            <v>ลิกไนท์ - แม่เมาะ</v>
          </cell>
          <cell r="E34" t="str">
            <v>กก.</v>
          </cell>
          <cell r="I34">
            <v>10.47</v>
          </cell>
        </row>
        <row r="35">
          <cell r="C35" t="str">
            <v>ลิกไนท์ - แจ้คอน</v>
          </cell>
          <cell r="E35" t="str">
            <v>กก.</v>
          </cell>
          <cell r="I35">
            <v>15.11</v>
          </cell>
        </row>
        <row r="37">
          <cell r="C37" t="str">
            <v>ฟืน</v>
          </cell>
          <cell r="E37" t="str">
            <v>กก.</v>
          </cell>
          <cell r="I37">
            <v>15.99</v>
          </cell>
        </row>
        <row r="38">
          <cell r="C38" t="str">
            <v>ถ่าน</v>
          </cell>
          <cell r="E38" t="str">
            <v>กก.</v>
          </cell>
          <cell r="I38">
            <v>28.88</v>
          </cell>
        </row>
        <row r="39">
          <cell r="C39" t="str">
            <v>แกลบ</v>
          </cell>
          <cell r="E39" t="str">
            <v>กก.</v>
          </cell>
          <cell r="I39">
            <v>14.4</v>
          </cell>
        </row>
        <row r="40">
          <cell r="C40" t="str">
            <v>กากอ้อย</v>
          </cell>
          <cell r="E40" t="str">
            <v>กก.</v>
          </cell>
          <cell r="I40">
            <v>7.53</v>
          </cell>
        </row>
        <row r="41">
          <cell r="C41" t="str">
            <v>ขยะ</v>
          </cell>
          <cell r="E41" t="str">
            <v>กก.</v>
          </cell>
          <cell r="I41">
            <v>4.8600000000000003</v>
          </cell>
        </row>
        <row r="42">
          <cell r="C42" t="str">
            <v>ขี้เลื่อย</v>
          </cell>
          <cell r="E42" t="str">
            <v>กก.</v>
          </cell>
          <cell r="I42">
            <v>10.88</v>
          </cell>
        </row>
        <row r="43">
          <cell r="C43" t="str">
            <v>วัสดุเหลือใช้ทางการเกษตร</v>
          </cell>
          <cell r="E43" t="str">
            <v>กก.</v>
          </cell>
          <cell r="I43">
            <v>12.68</v>
          </cell>
        </row>
        <row r="45">
          <cell r="C45" t="str">
            <v>น้ำมันเตา A</v>
          </cell>
        </row>
        <row r="46">
          <cell r="C46" t="str">
            <v>น้ำมันเตา B</v>
          </cell>
        </row>
        <row r="47">
          <cell r="C47" t="str">
            <v>น้ำมันเตา C</v>
          </cell>
        </row>
        <row r="49">
          <cell r="C49" t="str">
            <v>ไอน้ำ</v>
          </cell>
          <cell r="E49" t="str">
            <v>ตัน (ไอน้ำ)</v>
          </cell>
        </row>
        <row r="50">
          <cell r="C50" t="str">
            <v>อื่นๆ (ระบุ)</v>
          </cell>
        </row>
      </sheetData>
      <sheetData sheetId="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หน้ารับรอง"/>
      <sheetName val="Background"/>
      <sheetName val="Sheet2"/>
      <sheetName val="Committee_EM"/>
      <sheetName val="Committee_IE"/>
      <sheetName val="C1_Area Utilization"/>
      <sheetName val="C1_Area Utilization 2"/>
      <sheetName val="C1_EM-Committee"/>
      <sheetName val="C2_Potential"/>
      <sheetName val="C2_Energy Management Matrix"/>
      <sheetName val="C3_PolicySetup"/>
      <sheetName val="C4_TR Capacity"/>
      <sheetName val="C4_Elec_Billing"/>
      <sheetName val="C4_EnergySource_Consumption"/>
      <sheetName val="C4_Electrical_Generation"/>
      <sheetName val="C4_Ratio_ElectricalUsage"/>
      <sheetName val="C4_Ratio_FuelUsage"/>
      <sheetName val="C4_SEC1"/>
      <sheetName val="C4_Electricity (2)"/>
      <sheetName val="C4_Heating (2)"/>
      <sheetName val="C5_TargetSetting"/>
      <sheetName val="ลดขนาดหลอด"/>
      <sheetName val="Cal ลดขนาดหลอด"/>
      <sheetName val="AC"/>
      <sheetName val="C5_Target_ALL"/>
      <sheetName val="C5_Target_Split"/>
      <sheetName val="C5_Training_Plan_1"/>
      <sheetName val="C6_ECM_Status"/>
      <sheetName val="C6_Evaluate_E1"/>
      <sheetName val="C6_Evaluate_H1"/>
      <sheetName val="C6_Training_Status"/>
      <sheetName val="C7_InternalAudit_SetUp"/>
      <sheetName val="C7_InternalAudit_CheckList1"/>
      <sheetName val="C8"/>
      <sheetName val="C8_Evaluation_Plan"/>
      <sheetName val="C8_FollowUp 1"/>
      <sheetName val="ภาคผนวก ก"/>
      <sheetName val="ECM_Detail_H1"/>
      <sheetName val="ECM_Detail_E1"/>
      <sheetName val="ECM_Projection Plan"/>
      <sheetName val="Ref_DataBank"/>
      <sheetName val="DataBank"/>
      <sheetName val="Ref_Building_Info"/>
      <sheetName val="Energy Content_Library"/>
      <sheetName val="DB_TR_Capac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5">
          <cell r="D5" t="str">
            <v>ประเภท 1</v>
          </cell>
          <cell r="G5" t="str">
            <v>2.1.1</v>
          </cell>
          <cell r="T5" t="str">
            <v>ปกติ</v>
          </cell>
          <cell r="V5" t="str">
            <v>Oil Type</v>
          </cell>
          <cell r="X5" t="str">
            <v>ผู้รับผิดชอบพลังงานประเภทที่ 1</v>
          </cell>
          <cell r="Z5" t="str">
            <v>ระบบปรับอากาศ แบบรวมศูนย์</v>
          </cell>
          <cell r="AB5" t="str">
            <v>ระบบผลิตไอน้ำ</v>
          </cell>
        </row>
        <row r="6">
          <cell r="D6" t="str">
            <v>ประเภท 2</v>
          </cell>
          <cell r="G6" t="str">
            <v>2.1.2a</v>
          </cell>
          <cell r="T6" t="str">
            <v>TOD</v>
          </cell>
          <cell r="V6" t="str">
            <v>Dry Type</v>
          </cell>
          <cell r="X6" t="str">
            <v>ผู้รับผิดชอบพลังงานประเภทที่ 2</v>
          </cell>
          <cell r="Z6" t="str">
            <v>ระบบปรับอากาศ แบบแยกส่วน</v>
          </cell>
          <cell r="AB6" t="str">
            <v>ระบบผลิตไอน้ำ (ความดันสูง)</v>
          </cell>
        </row>
        <row r="7">
          <cell r="D7" t="str">
            <v>ประเภท 3</v>
          </cell>
          <cell r="G7" t="str">
            <v>2.1.2b</v>
          </cell>
          <cell r="T7" t="str">
            <v>TOU</v>
          </cell>
          <cell r="AB7" t="str">
            <v>ระบบใช้ไอน้ำ</v>
          </cell>
        </row>
        <row r="8">
          <cell r="D8" t="str">
            <v>ประเภท 4</v>
          </cell>
          <cell r="G8" t="str">
            <v>2.1.2c</v>
          </cell>
          <cell r="Z8" t="str">
            <v>ระบบไฟฟ้าแสงสว่าง</v>
          </cell>
        </row>
        <row r="9">
          <cell r="D9" t="str">
            <v>ประเภท 5</v>
          </cell>
          <cell r="Z9" t="str">
            <v>ระบบไฟฟ้าแสงสว่าง - ในอาคาร</v>
          </cell>
          <cell r="AB9" t="str">
            <v>ระบบผลิตความร้อน</v>
          </cell>
        </row>
        <row r="10">
          <cell r="D10" t="str">
            <v>ประเภท 6</v>
          </cell>
          <cell r="G10" t="str">
            <v>2.2.1</v>
          </cell>
          <cell r="Z10" t="str">
            <v>ระบบไฟฟ้าแสงสว่าง - นอกอาคาร</v>
          </cell>
          <cell r="AB10" t="str">
            <v>ระบบผลิตความร้อน (อากาศร้อน)</v>
          </cell>
        </row>
        <row r="11">
          <cell r="D11" t="str">
            <v>ประเภท 7</v>
          </cell>
          <cell r="G11" t="str">
            <v>2.2.2</v>
          </cell>
          <cell r="AB11" t="str">
            <v>ระบบผลิตความร้อน (น้ำร้อน)</v>
          </cell>
        </row>
        <row r="12">
          <cell r="Z12" t="str">
            <v>เครื่องใช้ไฟฟ้า และอุปกรณ์สำนักงาน</v>
          </cell>
          <cell r="AB12" t="str">
            <v>ระบบผลิตความร้อน (น้ำมันร้อน)</v>
          </cell>
        </row>
        <row r="13">
          <cell r="G13" t="str">
            <v>3.1.1</v>
          </cell>
          <cell r="Z13" t="str">
            <v>ระบบลิฟท์ และ ระบบการขนส่ง (แนวดิ่ง)</v>
          </cell>
          <cell r="AB13" t="str">
            <v>ระบบผลิตความร้อน (อากาศร้อน)</v>
          </cell>
        </row>
        <row r="14">
          <cell r="G14" t="str">
            <v>3.1.2</v>
          </cell>
          <cell r="Z14" t="str">
            <v>บันไดเลื่อน</v>
          </cell>
          <cell r="AB14" t="str">
            <v>ระบบผลิตความร้อน (ก๊าซร้อนร้อน)</v>
          </cell>
        </row>
        <row r="15">
          <cell r="G15" t="str">
            <v>3.1.3</v>
          </cell>
          <cell r="Z15" t="str">
            <v>ระบบระบายอากาศ</v>
          </cell>
          <cell r="AB15" t="str">
            <v>ระบบผลิตความร้อน (ไอน้ำ)</v>
          </cell>
        </row>
        <row r="16">
          <cell r="Z16" t="str">
            <v>ระบบอัดอากาศ (รักษาความปลอดภัย)</v>
          </cell>
        </row>
        <row r="17">
          <cell r="G17" t="str">
            <v>3.2.1</v>
          </cell>
          <cell r="Z17" t="str">
            <v>ระบบอากาศอัด</v>
          </cell>
          <cell r="AB17" t="str">
            <v>ระบบผลิตความร้อนร่าม</v>
          </cell>
        </row>
        <row r="18">
          <cell r="G18" t="str">
            <v>3.2.2</v>
          </cell>
          <cell r="Z18" t="str">
            <v>ระบบทำความเย็น</v>
          </cell>
          <cell r="AB18" t="str">
            <v>ระบบผลิตไฟฟ้า (กังหัน)</v>
          </cell>
        </row>
        <row r="19">
          <cell r="G19" t="str">
            <v>3.2.3</v>
          </cell>
          <cell r="Z19" t="str">
            <v>ระบบทำความร้อน</v>
          </cell>
        </row>
        <row r="20">
          <cell r="Z20" t="str">
            <v>ระบบหล่อย็น</v>
          </cell>
          <cell r="AB20" t="str">
            <v>รถยก และฟอร์คลิฟท์</v>
          </cell>
        </row>
        <row r="21">
          <cell r="B21" t="str">
            <v>[    ]</v>
          </cell>
          <cell r="D21" t="str">
            <v>สำนักงาน</v>
          </cell>
          <cell r="G21" t="str">
            <v>4.1.1.</v>
          </cell>
          <cell r="Z21" t="str">
            <v>ระบบบำบัดน้ำเสีย</v>
          </cell>
          <cell r="AB21" t="str">
            <v>รถขนส่ง-รถบรรทุก (ขนาดใหญ่)</v>
          </cell>
        </row>
        <row r="22">
          <cell r="B22" t="str">
            <v>[ X ]</v>
          </cell>
          <cell r="D22" t="str">
            <v>โรงแรม</v>
          </cell>
          <cell r="G22" t="str">
            <v>4.1.2</v>
          </cell>
          <cell r="AB22" t="str">
            <v>รถขนส่ง-รถบรรทุก (ขนาดกลาง)</v>
          </cell>
        </row>
        <row r="23">
          <cell r="D23" t="str">
            <v>โรงพยาบาล</v>
          </cell>
          <cell r="G23" t="str">
            <v>4.1.3</v>
          </cell>
          <cell r="Z23" t="str">
            <v>ระบบส่ง-จ่ายกำลังไฟฟ้า</v>
          </cell>
          <cell r="AB23" t="str">
            <v>รถขนส่ง-รถบรรทุก (ขนาดเล็ก)</v>
          </cell>
        </row>
        <row r="24">
          <cell r="D24" t="str">
            <v>ศูนย์การค้า</v>
          </cell>
          <cell r="Z24" t="str">
            <v>ระบบควบคุมอาคาร</v>
          </cell>
          <cell r="AB24" t="str">
            <v>รถยนต์โดยสาร</v>
          </cell>
        </row>
        <row r="25">
          <cell r="D25" t="str">
            <v>สถานศึกษา</v>
          </cell>
          <cell r="G25" t="str">
            <v>4.2.1</v>
          </cell>
          <cell r="Z25" t="str">
            <v>ระบบควบคุมการผลิต</v>
          </cell>
          <cell r="AB25" t="str">
            <v>รถบัส</v>
          </cell>
        </row>
        <row r="26">
          <cell r="D26" t="str">
            <v>อื่นๆ (ระบุ) …</v>
          </cell>
          <cell r="G26" t="str">
            <v>4.2.2</v>
          </cell>
          <cell r="Z26" t="str">
            <v>ปั๊มน้ำ</v>
          </cell>
        </row>
        <row r="27">
          <cell r="G27" t="str">
            <v>4.2.3</v>
          </cell>
          <cell r="Z27" t="str">
            <v>พัดลม และโบล์วเวอร์</v>
          </cell>
        </row>
        <row r="28">
          <cell r="Z28" t="str">
            <v>มอเตอร์สำหรับเครื่องจักร</v>
          </cell>
          <cell r="AB28" t="str">
            <v>เตาเผา</v>
          </cell>
        </row>
        <row r="29">
          <cell r="G29" t="str">
            <v>5.1.1</v>
          </cell>
          <cell r="Z29" t="str">
            <v>ระบบดับเพลิง</v>
          </cell>
          <cell r="AB29" t="str">
            <v>เตาอบ</v>
          </cell>
        </row>
        <row r="30">
          <cell r="G30" t="str">
            <v>5.1.2</v>
          </cell>
          <cell r="AB30" t="str">
            <v>หม้ออบ / หม้ออบความดัน</v>
          </cell>
        </row>
        <row r="31">
          <cell r="G31" t="str">
            <v>5.1.3</v>
          </cell>
          <cell r="Z31" t="str">
            <v>ระบบผลิตไอน้ำ</v>
          </cell>
        </row>
        <row r="32">
          <cell r="Z32" t="str">
            <v>ระบบส่ง-จ่ายไอน้ำ</v>
          </cell>
        </row>
        <row r="33">
          <cell r="G33" t="str">
            <v>5.2.1</v>
          </cell>
          <cell r="Z33" t="str">
            <v>ระบบควบคุม</v>
          </cell>
        </row>
        <row r="34">
          <cell r="G34" t="str">
            <v>5.2.2</v>
          </cell>
        </row>
        <row r="35">
          <cell r="G35" t="str">
            <v>5.2.3</v>
          </cell>
          <cell r="Z35" t="str">
            <v>เครื่องจักรในกระบวนการผลิต</v>
          </cell>
        </row>
        <row r="36">
          <cell r="Z36" t="str">
            <v>มอเตอร์</v>
          </cell>
        </row>
        <row r="37">
          <cell r="G37" t="str">
            <v>6.1.1</v>
          </cell>
          <cell r="Z37" t="str">
            <v>พัดลมชนิดต่างๆ</v>
          </cell>
        </row>
        <row r="38">
          <cell r="G38" t="str">
            <v>6.1.2</v>
          </cell>
          <cell r="Z38" t="str">
            <v>ปั๊มชนิดต่างๆ</v>
          </cell>
        </row>
        <row r="39">
          <cell r="G39" t="str">
            <v>6.1.3a</v>
          </cell>
        </row>
        <row r="40">
          <cell r="G40" t="str">
            <v>6.1.3b</v>
          </cell>
        </row>
        <row r="42">
          <cell r="G42" t="str">
            <v>6.2.1</v>
          </cell>
        </row>
        <row r="43">
          <cell r="G43" t="str">
            <v>6.2.2</v>
          </cell>
        </row>
        <row r="44">
          <cell r="G44" t="str">
            <v>6.2.3</v>
          </cell>
        </row>
        <row r="46">
          <cell r="G46" t="str">
            <v>7.1a</v>
          </cell>
        </row>
        <row r="47">
          <cell r="G47" t="str">
            <v>7.1b</v>
          </cell>
        </row>
        <row r="49">
          <cell r="G49" t="str">
            <v>7.2.1</v>
          </cell>
        </row>
        <row r="50">
          <cell r="G50" t="str">
            <v>7.2.2</v>
          </cell>
        </row>
      </sheetData>
      <sheetData sheetId="42" refreshError="1">
        <row r="5">
          <cell r="L5" t="str">
            <v>AC Split unit</v>
          </cell>
          <cell r="Z5" t="str">
            <v>พนักงานทุกระดับ</v>
          </cell>
          <cell r="AB5" t="str">
            <v>ความรู้เบื้องต้นเกี่ยวกับการอนุรักษ์พลังงาน</v>
          </cell>
          <cell r="AD5" t="str">
            <v>√</v>
          </cell>
        </row>
        <row r="6">
          <cell r="L6" t="str">
            <v>Chiller</v>
          </cell>
          <cell r="Z6" t="str">
            <v>พนักงานทุกคน</v>
          </cell>
          <cell r="AB6" t="str">
            <v>ภาวะผู้นำ</v>
          </cell>
        </row>
        <row r="7">
          <cell r="L7" t="str">
            <v>Chilled Water Pump (CHP)</v>
          </cell>
          <cell r="AB7" t="str">
            <v>กิจกรรมกลุ่มย่อย</v>
          </cell>
        </row>
        <row r="8">
          <cell r="L8" t="str">
            <v>Condenser Water Pump</v>
          </cell>
          <cell r="Z8" t="str">
            <v>ระดับจัดการ</v>
          </cell>
          <cell r="AB8" t="str">
            <v>กลุ่มกิจกรรม QCC</v>
          </cell>
        </row>
        <row r="9">
          <cell r="L9" t="str">
            <v>AHU (Air Handler)</v>
          </cell>
          <cell r="Z9" t="str">
            <v>ผู้บริหารระดับสูง</v>
          </cell>
          <cell r="AB9" t="str">
            <v>การแก้ไขปัญหาด้วยแนวคิดแบบ QCC</v>
          </cell>
        </row>
        <row r="10">
          <cell r="L10" t="str">
            <v>FCU (Fan Coil Unit)</v>
          </cell>
          <cell r="Z10" t="str">
            <v>ผู้บริหารระดับกลาง</v>
          </cell>
          <cell r="AB10" t="str">
            <v>การอนุรักษ์พลังงาน ภาคไฟฟ้า</v>
          </cell>
        </row>
        <row r="11">
          <cell r="L11" t="str">
            <v>Cooling Tower (CT)</v>
          </cell>
          <cell r="Z11" t="str">
            <v>ผู้บริหารระดับต้น</v>
          </cell>
          <cell r="AB11" t="str">
            <v>การอนุรักษ์พลังงาน ภาคความร้อน</v>
          </cell>
        </row>
        <row r="12">
          <cell r="AB12" t="str">
            <v>QC Tools &amp; QC New 7 Tools</v>
          </cell>
        </row>
        <row r="13">
          <cell r="L13" t="str">
            <v>Boiler (Steam)</v>
          </cell>
          <cell r="Z13" t="str">
            <v>ระดับเจ้าหน้าที่</v>
          </cell>
          <cell r="AB13" t="str">
            <v>5 ส</v>
          </cell>
        </row>
        <row r="14">
          <cell r="L14" t="str">
            <v>Boiler (Hot-Oil)</v>
          </cell>
          <cell r="Z14" t="str">
            <v>พนักงานประจำ</v>
          </cell>
          <cell r="AB14" t="str">
            <v>VFP (Visual FeedBack Photography)</v>
          </cell>
        </row>
        <row r="15">
          <cell r="L15" t="str">
            <v>Boiler &amp; Turbine</v>
          </cell>
          <cell r="Z15" t="str">
            <v>พนักงานชั่วคราว</v>
          </cell>
          <cell r="AB15" t="str">
            <v>Kaizen</v>
          </cell>
        </row>
        <row r="16">
          <cell r="L16" t="str">
            <v>Co-Generation System</v>
          </cell>
          <cell r="Z16" t="str">
            <v>ลูกจ้างโครงการ</v>
          </cell>
          <cell r="AB16" t="str">
            <v xml:space="preserve">การทำกิจกรรมระบบข้อเสนอแนะ </v>
          </cell>
        </row>
        <row r="17">
          <cell r="Z17" t="str">
            <v>ลูกจ้างประจำ</v>
          </cell>
          <cell r="AB17" t="str">
            <v>การแก้ไขปัญหาความขัดแย้ง</v>
          </cell>
        </row>
        <row r="18">
          <cell r="L18" t="str">
            <v>Water Heat Gen.</v>
          </cell>
          <cell r="Z18" t="str">
            <v>ลูกจ้างชั่วคราว</v>
          </cell>
          <cell r="AB18" t="str">
            <v>เทคนิคการนำเสนอ</v>
          </cell>
        </row>
        <row r="19">
          <cell r="L19" t="str">
            <v>Heater (Elect)</v>
          </cell>
          <cell r="Z19" t="str">
            <v>พนักงานรายวัน</v>
          </cell>
          <cell r="AB19" t="str">
            <v>การประยุค์ใช้ Excell ในการทำงาน</v>
          </cell>
        </row>
        <row r="20">
          <cell r="L20" t="str">
            <v>Refrigerator</v>
          </cell>
          <cell r="AB20" t="str">
            <v>เทคนิดการจูงใจคน</v>
          </cell>
        </row>
        <row r="21">
          <cell r="L21" t="str">
            <v>Freezer</v>
          </cell>
          <cell r="Z21" t="str">
            <v>สายงานการผลิต</v>
          </cell>
          <cell r="AB21" t="str">
            <v>อื่นๆ</v>
          </cell>
        </row>
        <row r="22">
          <cell r="Z22" t="str">
            <v>สายงานซ่อมบำรุง</v>
          </cell>
        </row>
        <row r="23">
          <cell r="L23" t="str">
            <v>Elevator</v>
          </cell>
          <cell r="Z23" t="str">
            <v>สายงานคลังสินค้า</v>
          </cell>
          <cell r="AB23" t="str">
            <v>เทคนิคการอนุรักษ์พลังงาน ในระบบไฟฟ้าแสงสว่าง</v>
          </cell>
        </row>
        <row r="24">
          <cell r="L24" t="str">
            <v>Escalater</v>
          </cell>
          <cell r="AB24" t="str">
            <v>เทคนิคการอนุรักษ์พลังงาน ในระบบส่ง-จ่ายกำลังไฟฟ้า</v>
          </cell>
        </row>
        <row r="25">
          <cell r="L25" t="str">
            <v>Ventilation Fan</v>
          </cell>
          <cell r="AB25" t="str">
            <v>เทคนิคการอนุรักษ์พลังงาน ในระบบปรับอากาศ</v>
          </cell>
        </row>
        <row r="26">
          <cell r="L26" t="str">
            <v>Blower</v>
          </cell>
        </row>
        <row r="27">
          <cell r="L27" t="str">
            <v>Fan</v>
          </cell>
          <cell r="AB27" t="str">
            <v>เทคนิคการบำรุงรักษา หม้อไอน้ำ</v>
          </cell>
        </row>
        <row r="28">
          <cell r="L28" t="str">
            <v>Pump (Water)</v>
          </cell>
          <cell r="AB28" t="str">
            <v>เทคนิคการบำรุงรักษา เชิงป้องกัน (PM)</v>
          </cell>
        </row>
        <row r="29">
          <cell r="L29" t="str">
            <v>Pump (Water Treatment Plant))</v>
          </cell>
        </row>
        <row r="31">
          <cell r="L31" t="str">
            <v>หลอดไฟฟ้าและอุปกรณ์</v>
          </cell>
        </row>
        <row r="32">
          <cell r="L32" t="str">
            <v>โคมไฟฟ้า</v>
          </cell>
          <cell r="AB32" t="str">
            <v>การจัดกิจกรรมสัปดาห์รณรงค์ด้านอนุรักษ์พลังงาน</v>
          </cell>
        </row>
        <row r="33">
          <cell r="L33" t="str">
            <v>หลอดไฟฟ้าและโคมไฟฟ้า</v>
          </cell>
          <cell r="AB33" t="str">
            <v>Big Cleaning Day</v>
          </cell>
        </row>
        <row r="34">
          <cell r="L34" t="str">
            <v>เครื่องปรับอากาศแบบแยกส่วน</v>
          </cell>
          <cell r="AB34" t="str">
            <v>การจัดกิจกรรมรณรงค์ 5 ส</v>
          </cell>
        </row>
        <row r="35">
          <cell r="L35" t="str">
            <v>เครื่องปรับอากาศแบบรวมศูนย์</v>
          </cell>
          <cell r="AB35" t="str">
            <v>การประกวดคำขวัญเพื่อส่งเสริมการอนุรักษ์พลังงาน</v>
          </cell>
        </row>
        <row r="36">
          <cell r="L36" t="str">
            <v>ลิฟท์โดยสาร</v>
          </cell>
        </row>
        <row r="37">
          <cell r="L37" t="str">
            <v>เครื่องอัดอากาศ</v>
          </cell>
        </row>
        <row r="38">
          <cell r="L38" t="str">
            <v>เครื่องทำน้ำร้อน</v>
          </cell>
        </row>
        <row r="39">
          <cell r="L39" t="str">
            <v>เครื่องผลิตน้ำเย็น</v>
          </cell>
        </row>
        <row r="40">
          <cell r="L40" t="str">
            <v>หม้อไอน้ำ</v>
          </cell>
        </row>
        <row r="46">
          <cell r="L46" t="str">
            <v>ระบบส่งจ่ายกำลังไฟฟ้า</v>
          </cell>
        </row>
        <row r="47">
          <cell r="L47" t="str">
            <v>ระบบปรับอากาศ (รวมศูนย์)</v>
          </cell>
        </row>
        <row r="48">
          <cell r="L48" t="str">
            <v>ระบบปรับอากาศ (แยกส่วน)</v>
          </cell>
        </row>
        <row r="49">
          <cell r="L49" t="str">
            <v>ระบบไฟฟ้าแสงสว่าง</v>
          </cell>
        </row>
        <row r="50">
          <cell r="L50" t="str">
            <v>ระบบผลิตไอน้ำ</v>
          </cell>
        </row>
        <row r="51">
          <cell r="L51" t="str">
            <v>ระบบใช้ไอน้ำ</v>
          </cell>
        </row>
      </sheetData>
      <sheetData sheetId="43"/>
      <sheetData sheetId="44" refreshError="1">
        <row r="8">
          <cell r="C8" t="str">
            <v>น้ำมันดิบ</v>
          </cell>
          <cell r="E8" t="str">
            <v>ลิตร</v>
          </cell>
          <cell r="I8">
            <v>36.33</v>
          </cell>
        </row>
        <row r="9">
          <cell r="C9" t="str">
            <v>คอนเดนเสท</v>
          </cell>
          <cell r="E9" t="str">
            <v>ลิตร</v>
          </cell>
          <cell r="I9">
            <v>33.07</v>
          </cell>
        </row>
        <row r="10">
          <cell r="C10" t="str">
            <v>ก๊าซธรรมชาติ (ชื้น)</v>
          </cell>
          <cell r="E10" t="str">
            <v>ลูกบาศก์ฟุต</v>
          </cell>
          <cell r="I10">
            <v>1.04</v>
          </cell>
        </row>
        <row r="11">
          <cell r="C11" t="str">
            <v>ก๊าซธรรมชาติ (แห้ง)</v>
          </cell>
          <cell r="E11" t="str">
            <v>ลูกบาศก์ฟุต</v>
          </cell>
          <cell r="I11">
            <v>1.02</v>
          </cell>
        </row>
        <row r="13">
          <cell r="C13" t="str">
            <v>ก๊าซปิโตรเลียมเหลว</v>
          </cell>
          <cell r="E13" t="str">
            <v>ลิตร</v>
          </cell>
          <cell r="I13">
            <v>26.62</v>
          </cell>
        </row>
        <row r="14">
          <cell r="C14" t="str">
            <v>น้ำมันเบนซิน</v>
          </cell>
          <cell r="E14" t="str">
            <v>ลิตร</v>
          </cell>
          <cell r="I14">
            <v>31.48</v>
          </cell>
        </row>
        <row r="15">
          <cell r="C15" t="str">
            <v>น้ำมันเครื่องบิน</v>
          </cell>
          <cell r="E15" t="str">
            <v>ลิตร</v>
          </cell>
          <cell r="I15">
            <v>34.53</v>
          </cell>
        </row>
        <row r="16">
          <cell r="C16" t="str">
            <v>น้ำมันก๊าด</v>
          </cell>
          <cell r="E16" t="str">
            <v>ลิตร</v>
          </cell>
          <cell r="I16">
            <v>34.53</v>
          </cell>
        </row>
        <row r="17">
          <cell r="C17" t="str">
            <v>น้ำมันดีเซล</v>
          </cell>
          <cell r="E17" t="str">
            <v>ลิตร</v>
          </cell>
          <cell r="I17">
            <v>36.42</v>
          </cell>
        </row>
        <row r="18">
          <cell r="C18" t="str">
            <v>น้ำมันเตา</v>
          </cell>
          <cell r="E18" t="str">
            <v>ลิตร</v>
          </cell>
          <cell r="I18">
            <v>39.770000000000003</v>
          </cell>
        </row>
        <row r="19">
          <cell r="C19" t="str">
            <v>ยางมะตอย</v>
          </cell>
          <cell r="E19" t="str">
            <v>ลิตร</v>
          </cell>
          <cell r="I19">
            <v>41.19</v>
          </cell>
        </row>
        <row r="20">
          <cell r="C20" t="str">
            <v>ปิโตรเลียมโค๊ก</v>
          </cell>
          <cell r="E20" t="str">
            <v>กก.</v>
          </cell>
          <cell r="I20">
            <v>35.159999999999997</v>
          </cell>
        </row>
        <row r="22">
          <cell r="C22" t="str">
            <v>ไฟฟ้า</v>
          </cell>
          <cell r="E22" t="str">
            <v>กิโลวัตต์ชั่วโมง</v>
          </cell>
          <cell r="I22">
            <v>3.6</v>
          </cell>
        </row>
        <row r="23">
          <cell r="C23" t="str">
            <v>ไฟฟ้าพลังน้ำ</v>
          </cell>
          <cell r="E23" t="str">
            <v>กิโลวัตต์ชั่วโมง</v>
          </cell>
          <cell r="I23">
            <v>9.36</v>
          </cell>
        </row>
        <row r="24">
          <cell r="C24" t="str">
            <v>พลังงานความร้อนใต้พิภพ</v>
          </cell>
          <cell r="E24" t="str">
            <v>กิโลวัตต์ชั่วโมง</v>
          </cell>
          <cell r="I24">
            <v>39.770000000000003</v>
          </cell>
        </row>
        <row r="26">
          <cell r="C26" t="str">
            <v>ถ่านหินนำเข้า</v>
          </cell>
          <cell r="E26" t="str">
            <v>กก.</v>
          </cell>
          <cell r="I26">
            <v>26.37</v>
          </cell>
        </row>
        <row r="27">
          <cell r="C27" t="str">
            <v>ถ่านโค๊ก</v>
          </cell>
          <cell r="E27" t="str">
            <v>กก.</v>
          </cell>
          <cell r="I27">
            <v>27.63</v>
          </cell>
        </row>
        <row r="28">
          <cell r="C28" t="str">
            <v>แอนทราไซด์</v>
          </cell>
          <cell r="E28" t="str">
            <v>กก.</v>
          </cell>
          <cell r="I28">
            <v>31.4</v>
          </cell>
        </row>
        <row r="29">
          <cell r="C29" t="str">
            <v>อีเทน</v>
          </cell>
          <cell r="E29" t="str">
            <v>กก.</v>
          </cell>
          <cell r="I29">
            <v>46.89</v>
          </cell>
        </row>
        <row r="30">
          <cell r="C30" t="str">
            <v>โปรเพน</v>
          </cell>
          <cell r="E30" t="str">
            <v>กก.</v>
          </cell>
          <cell r="I30">
            <v>47.11</v>
          </cell>
        </row>
        <row r="32">
          <cell r="C32" t="str">
            <v>ลิกไนท์ - ลี้</v>
          </cell>
          <cell r="E32" t="str">
            <v>กก.</v>
          </cell>
          <cell r="I32">
            <v>18.420000000000002</v>
          </cell>
        </row>
        <row r="33">
          <cell r="C33" t="str">
            <v>ลิกไนท์ - กระบี่</v>
          </cell>
          <cell r="E33" t="str">
            <v>กก.</v>
          </cell>
          <cell r="I33">
            <v>10.88</v>
          </cell>
        </row>
        <row r="34">
          <cell r="C34" t="str">
            <v>ลิกไนท์ - แม่เมาะ</v>
          </cell>
          <cell r="E34" t="str">
            <v>กก.</v>
          </cell>
          <cell r="I34">
            <v>10.47</v>
          </cell>
        </row>
        <row r="35">
          <cell r="C35" t="str">
            <v>ลิกไนท์ - แจ้คอน</v>
          </cell>
          <cell r="E35" t="str">
            <v>กก.</v>
          </cell>
          <cell r="I35">
            <v>15.11</v>
          </cell>
        </row>
        <row r="37">
          <cell r="C37" t="str">
            <v>ฟืน</v>
          </cell>
          <cell r="E37" t="str">
            <v>กก.</v>
          </cell>
          <cell r="I37">
            <v>15.99</v>
          </cell>
        </row>
        <row r="38">
          <cell r="C38" t="str">
            <v>ถ่าน</v>
          </cell>
          <cell r="E38" t="str">
            <v>กก.</v>
          </cell>
          <cell r="I38">
            <v>28.88</v>
          </cell>
        </row>
        <row r="39">
          <cell r="C39" t="str">
            <v>แกลบ</v>
          </cell>
          <cell r="E39" t="str">
            <v>กก.</v>
          </cell>
          <cell r="I39">
            <v>14.4</v>
          </cell>
        </row>
        <row r="40">
          <cell r="C40" t="str">
            <v>กากอ้อย</v>
          </cell>
          <cell r="E40" t="str">
            <v>กก.</v>
          </cell>
          <cell r="I40">
            <v>7.53</v>
          </cell>
        </row>
        <row r="41">
          <cell r="C41" t="str">
            <v>ขยะ</v>
          </cell>
          <cell r="E41" t="str">
            <v>กก.</v>
          </cell>
          <cell r="I41">
            <v>4.8600000000000003</v>
          </cell>
        </row>
        <row r="42">
          <cell r="C42" t="str">
            <v>ขี้เลื่อย</v>
          </cell>
          <cell r="E42" t="str">
            <v>กก.</v>
          </cell>
          <cell r="I42">
            <v>10.88</v>
          </cell>
        </row>
        <row r="43">
          <cell r="C43" t="str">
            <v>วัสดุเหลือใช้ทางการเกษตร</v>
          </cell>
          <cell r="E43" t="str">
            <v>กก.</v>
          </cell>
          <cell r="I43">
            <v>12.68</v>
          </cell>
        </row>
        <row r="45">
          <cell r="C45" t="str">
            <v>น้ำมันเตา A</v>
          </cell>
        </row>
        <row r="46">
          <cell r="C46" t="str">
            <v>น้ำมันเตา B</v>
          </cell>
        </row>
        <row r="47">
          <cell r="C47" t="str">
            <v>น้ำมันเตา C</v>
          </cell>
        </row>
        <row r="49">
          <cell r="C49" t="str">
            <v>ไอน้ำ</v>
          </cell>
          <cell r="E49" t="str">
            <v>ตัน (ไอน้ำ)</v>
          </cell>
        </row>
        <row r="50">
          <cell r="C50" t="str">
            <v>อื่นๆ (ระบุ)</v>
          </cell>
        </row>
      </sheetData>
      <sheetData sheetId="4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Management Committee"/>
      <sheetName val="Energy Policy"/>
      <sheetName val="Energy PR"/>
      <sheetName val="PR_Poster"/>
      <sheetName val="RP1_Committee"/>
      <sheetName val="RP2_Policy"/>
    </sheetNames>
    <sheetDataSet>
      <sheetData sheetId="0">
        <row r="7">
          <cell r="B7" t="str">
            <v>[    ]</v>
          </cell>
        </row>
        <row r="8">
          <cell r="B8" t="str">
            <v>[ X 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Management Committee"/>
      <sheetName val="Energy Policy"/>
      <sheetName val="Energy PR"/>
      <sheetName val="PR_Poster"/>
      <sheetName val="RP1_Committee"/>
      <sheetName val="RP2_Policy"/>
    </sheetNames>
    <sheetDataSet>
      <sheetData sheetId="0">
        <row r="7">
          <cell r="B7" t="str">
            <v>[    ]</v>
          </cell>
        </row>
        <row r="8">
          <cell r="B8" t="str">
            <v>[ X 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M_List"/>
      <sheetName val="Ref2"/>
      <sheetName val="List_EnergySource"/>
      <sheetName val="DB_PlaningDetail_ECM"/>
      <sheetName val="RP1_Intro"/>
      <sheetName val="RP1_Manual"/>
      <sheetName val="RP2_Manual"/>
      <sheetName val="RP3_ECM_Status"/>
      <sheetName val="RP4_Evaluate_E1"/>
      <sheetName val="RP5_Evaluate_H1"/>
      <sheetName val="ECM_Projection Plan"/>
      <sheetName val="ECM_Detail_E1"/>
      <sheetName val="ECM_Detail_H1"/>
    </sheetNames>
    <sheetDataSet>
      <sheetData sheetId="0"/>
      <sheetData sheetId="1">
        <row r="4">
          <cell r="I4" t="str">
            <v>[    ]</v>
          </cell>
        </row>
        <row r="5">
          <cell r="I5" t="str">
            <v>[ X ]</v>
          </cell>
        </row>
      </sheetData>
      <sheetData sheetId="2">
        <row r="8">
          <cell r="C8" t="str">
            <v>น้ำมันดิบ</v>
          </cell>
          <cell r="E8" t="str">
            <v>ลิตร</v>
          </cell>
        </row>
        <row r="9">
          <cell r="C9" t="str">
            <v>คอนเดนเสท</v>
          </cell>
          <cell r="E9" t="str">
            <v>ลิตร</v>
          </cell>
        </row>
        <row r="10">
          <cell r="C10" t="str">
            <v>ก๊าซธรรมชาติ (ชื้น)</v>
          </cell>
          <cell r="E10" t="str">
            <v>ลูกบาศก์ฟุต</v>
          </cell>
        </row>
        <row r="11">
          <cell r="C11" t="str">
            <v>ก๊าซธรรมชาติ (แห้ง)</v>
          </cell>
          <cell r="E11" t="str">
            <v>ลูกบาศก์ฟุต</v>
          </cell>
        </row>
        <row r="13">
          <cell r="C13" t="str">
            <v>ก๊าซปิโตรเลียมเหลว</v>
          </cell>
          <cell r="E13" t="str">
            <v>ลิตร</v>
          </cell>
        </row>
        <row r="14">
          <cell r="C14" t="str">
            <v>น้ำมันเบนซิน</v>
          </cell>
          <cell r="E14" t="str">
            <v>ลิตร</v>
          </cell>
        </row>
        <row r="15">
          <cell r="C15" t="str">
            <v>น้ำมันเครื่องบิน</v>
          </cell>
          <cell r="E15" t="str">
            <v>ลิตร</v>
          </cell>
        </row>
        <row r="16">
          <cell r="C16" t="str">
            <v>น้ำมันก๊าด</v>
          </cell>
          <cell r="E16" t="str">
            <v>ลิตร</v>
          </cell>
        </row>
        <row r="17">
          <cell r="C17" t="str">
            <v>น้ำมันดีเซล</v>
          </cell>
          <cell r="E17" t="str">
            <v>ลิตร</v>
          </cell>
        </row>
        <row r="18">
          <cell r="C18" t="str">
            <v>น้ำมันเตา</v>
          </cell>
          <cell r="E18" t="str">
            <v>ลิตร</v>
          </cell>
        </row>
        <row r="19">
          <cell r="C19" t="str">
            <v>ยางมะตอย</v>
          </cell>
          <cell r="E19" t="str">
            <v>ลิตร</v>
          </cell>
        </row>
        <row r="20">
          <cell r="C20" t="str">
            <v>ปิโตรเลียมโค๊ก</v>
          </cell>
          <cell r="E20" t="str">
            <v>กก.</v>
          </cell>
        </row>
        <row r="22">
          <cell r="C22" t="str">
            <v>ไฟฟ้า</v>
          </cell>
          <cell r="E22" t="str">
            <v>กิโลวัตต์ชั่วโมง</v>
          </cell>
        </row>
        <row r="23">
          <cell r="C23" t="str">
            <v>ไฟฟ้าพลังน้ำ</v>
          </cell>
          <cell r="E23" t="str">
            <v>กิโลวัตต์ชั่วโมง</v>
          </cell>
        </row>
        <row r="24">
          <cell r="C24" t="str">
            <v>พลังงานความร้อนใต้พิภพ</v>
          </cell>
          <cell r="E24" t="str">
            <v>กิโลวัตต์ชั่วโมง</v>
          </cell>
        </row>
        <row r="26">
          <cell r="C26" t="str">
            <v>ถ่านหินนำเข้า</v>
          </cell>
          <cell r="E26" t="str">
            <v>กก.</v>
          </cell>
        </row>
        <row r="27">
          <cell r="C27" t="str">
            <v>ถ่านโค๊ก</v>
          </cell>
          <cell r="E27" t="str">
            <v>กก.</v>
          </cell>
        </row>
        <row r="28">
          <cell r="C28" t="str">
            <v>แอนทราไซด์</v>
          </cell>
          <cell r="E28" t="str">
            <v>กก.</v>
          </cell>
        </row>
        <row r="29">
          <cell r="C29" t="str">
            <v>อีเทน</v>
          </cell>
          <cell r="E29" t="str">
            <v>กก.</v>
          </cell>
        </row>
        <row r="30">
          <cell r="C30" t="str">
            <v>โปรเพน</v>
          </cell>
          <cell r="E30" t="str">
            <v>กก.</v>
          </cell>
        </row>
        <row r="32">
          <cell r="C32" t="str">
            <v>ลิกไนท์ - ลี้</v>
          </cell>
          <cell r="E32" t="str">
            <v>กก.</v>
          </cell>
        </row>
        <row r="33">
          <cell r="C33" t="str">
            <v>ลิกไนท์ - กระบี่</v>
          </cell>
          <cell r="E33" t="str">
            <v>กก.</v>
          </cell>
        </row>
        <row r="34">
          <cell r="C34" t="str">
            <v>ลิกไนท์ - แม่เมาะ</v>
          </cell>
          <cell r="E34" t="str">
            <v>กก.</v>
          </cell>
        </row>
        <row r="35">
          <cell r="C35" t="str">
            <v>ลิกไนท์ - แจ้คอน</v>
          </cell>
          <cell r="E35" t="str">
            <v>กก.</v>
          </cell>
        </row>
        <row r="37">
          <cell r="C37" t="str">
            <v>ฟืน</v>
          </cell>
          <cell r="E37" t="str">
            <v>กก.</v>
          </cell>
        </row>
        <row r="38">
          <cell r="C38" t="str">
            <v>ถ่าน</v>
          </cell>
          <cell r="E38" t="str">
            <v>กก.</v>
          </cell>
        </row>
        <row r="39">
          <cell r="C39" t="str">
            <v>แกลบ</v>
          </cell>
          <cell r="E39" t="str">
            <v>กก.</v>
          </cell>
        </row>
        <row r="40">
          <cell r="C40" t="str">
            <v>กากอ้อย</v>
          </cell>
          <cell r="E40" t="str">
            <v>กก.</v>
          </cell>
        </row>
        <row r="41">
          <cell r="C41" t="str">
            <v>ขยะ</v>
          </cell>
          <cell r="E41" t="str">
            <v>กก.</v>
          </cell>
        </row>
        <row r="42">
          <cell r="C42" t="str">
            <v>ขี้เลื่อย</v>
          </cell>
          <cell r="E42" t="str">
            <v>กก.</v>
          </cell>
        </row>
        <row r="43">
          <cell r="C43" t="str">
            <v>วัสดุเหลือใช้ทางการเกษตร</v>
          </cell>
          <cell r="E43" t="str">
            <v>กก.</v>
          </cell>
        </row>
        <row r="45">
          <cell r="C45" t="str">
            <v>น้ำมันเตา A</v>
          </cell>
        </row>
        <row r="46">
          <cell r="C46" t="str">
            <v>น้ำมันเตา B</v>
          </cell>
        </row>
        <row r="47">
          <cell r="C47" t="str">
            <v>น้ำมันเตา C</v>
          </cell>
        </row>
        <row r="49">
          <cell r="C49" t="str">
            <v>ไอน้ำ</v>
          </cell>
          <cell r="E49" t="str">
            <v>ตัน (ไอน้ำ)</v>
          </cell>
        </row>
        <row r="50">
          <cell r="C50" t="str">
            <v>อื่นๆ (ระบุ)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10" Type="http://schemas.openxmlformats.org/officeDocument/2006/relationships/ctrlProp" Target="../ctrlProps/ctrlProp36.xml"/><Relationship Id="rId4" Type="http://schemas.openxmlformats.org/officeDocument/2006/relationships/ctrlProp" Target="../ctrlProps/ctrlProp30.xml"/><Relationship Id="rId9" Type="http://schemas.openxmlformats.org/officeDocument/2006/relationships/ctrlProp" Target="../ctrlProps/ctrlProp3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0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9.xml"/><Relationship Id="rId5" Type="http://schemas.openxmlformats.org/officeDocument/2006/relationships/ctrlProp" Target="../ctrlProps/ctrlProp38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4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46.xml"/><Relationship Id="rId5" Type="http://schemas.openxmlformats.org/officeDocument/2006/relationships/ctrlProp" Target="../ctrlProps/ctrlProp45.xml"/><Relationship Id="rId10" Type="http://schemas.openxmlformats.org/officeDocument/2006/relationships/ctrlProp" Target="../ctrlProps/ctrlProp50.xml"/><Relationship Id="rId4" Type="http://schemas.openxmlformats.org/officeDocument/2006/relationships/ctrlProp" Target="../ctrlProps/ctrlProp44.xml"/><Relationship Id="rId9" Type="http://schemas.openxmlformats.org/officeDocument/2006/relationships/ctrlProp" Target="../ctrlProps/ctrlProp4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54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53.xml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9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58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57.xml"/><Relationship Id="rId5" Type="http://schemas.openxmlformats.org/officeDocument/2006/relationships/ctrlProp" Target="../ctrlProps/ctrlProp56.xml"/><Relationship Id="rId10" Type="http://schemas.openxmlformats.org/officeDocument/2006/relationships/ctrlProp" Target="../ctrlProps/ctrlProp61.xml"/><Relationship Id="rId4" Type="http://schemas.openxmlformats.org/officeDocument/2006/relationships/ctrlProp" Target="../ctrlProps/ctrlProp55.xml"/><Relationship Id="rId9" Type="http://schemas.openxmlformats.org/officeDocument/2006/relationships/ctrlProp" Target="../ctrlProps/ctrlProp60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.xml"/><Relationship Id="rId13" Type="http://schemas.openxmlformats.org/officeDocument/2006/relationships/ctrlProp" Target="../ctrlProps/ctrlProp71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65.xml"/><Relationship Id="rId12" Type="http://schemas.openxmlformats.org/officeDocument/2006/relationships/ctrlProp" Target="../ctrlProps/ctrlProp70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5.bin"/><Relationship Id="rId6" Type="http://schemas.openxmlformats.org/officeDocument/2006/relationships/ctrlProp" Target="../ctrlProps/ctrlProp64.xml"/><Relationship Id="rId11" Type="http://schemas.openxmlformats.org/officeDocument/2006/relationships/ctrlProp" Target="../ctrlProps/ctrlProp69.xml"/><Relationship Id="rId5" Type="http://schemas.openxmlformats.org/officeDocument/2006/relationships/ctrlProp" Target="../ctrlProps/ctrlProp63.xml"/><Relationship Id="rId15" Type="http://schemas.openxmlformats.org/officeDocument/2006/relationships/ctrlProp" Target="../ctrlProps/ctrlProp73.xml"/><Relationship Id="rId10" Type="http://schemas.openxmlformats.org/officeDocument/2006/relationships/ctrlProp" Target="../ctrlProps/ctrlProp68.xml"/><Relationship Id="rId4" Type="http://schemas.openxmlformats.org/officeDocument/2006/relationships/ctrlProp" Target="../ctrlProps/ctrlProp62.xml"/><Relationship Id="rId9" Type="http://schemas.openxmlformats.org/officeDocument/2006/relationships/ctrlProp" Target="../ctrlProps/ctrlProp67.xml"/><Relationship Id="rId14" Type="http://schemas.openxmlformats.org/officeDocument/2006/relationships/ctrlProp" Target="../ctrlProps/ctrlProp72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7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76.xml"/><Relationship Id="rId5" Type="http://schemas.openxmlformats.org/officeDocument/2006/relationships/ctrlProp" Target="../ctrlProps/ctrlProp75.xml"/><Relationship Id="rId4" Type="http://schemas.openxmlformats.org/officeDocument/2006/relationships/ctrlProp" Target="../ctrlProps/ctrlProp7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2.xml"/><Relationship Id="rId13" Type="http://schemas.openxmlformats.org/officeDocument/2006/relationships/ctrlProp" Target="../ctrlProps/ctrlProp87.xml"/><Relationship Id="rId18" Type="http://schemas.openxmlformats.org/officeDocument/2006/relationships/ctrlProp" Target="../ctrlProps/ctrlProp92.xml"/><Relationship Id="rId26" Type="http://schemas.openxmlformats.org/officeDocument/2006/relationships/ctrlProp" Target="../ctrlProps/ctrlProp100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95.xml"/><Relationship Id="rId7" Type="http://schemas.openxmlformats.org/officeDocument/2006/relationships/ctrlProp" Target="../ctrlProps/ctrlProp81.xml"/><Relationship Id="rId12" Type="http://schemas.openxmlformats.org/officeDocument/2006/relationships/ctrlProp" Target="../ctrlProps/ctrlProp86.xml"/><Relationship Id="rId17" Type="http://schemas.openxmlformats.org/officeDocument/2006/relationships/ctrlProp" Target="../ctrlProps/ctrlProp91.xml"/><Relationship Id="rId25" Type="http://schemas.openxmlformats.org/officeDocument/2006/relationships/ctrlProp" Target="../ctrlProps/ctrlProp99.xml"/><Relationship Id="rId2" Type="http://schemas.openxmlformats.org/officeDocument/2006/relationships/drawing" Target="../drawings/drawing40.xml"/><Relationship Id="rId16" Type="http://schemas.openxmlformats.org/officeDocument/2006/relationships/ctrlProp" Target="../ctrlProps/ctrlProp90.xml"/><Relationship Id="rId20" Type="http://schemas.openxmlformats.org/officeDocument/2006/relationships/ctrlProp" Target="../ctrlProps/ctrlProp94.xml"/><Relationship Id="rId29" Type="http://schemas.openxmlformats.org/officeDocument/2006/relationships/ctrlProp" Target="../ctrlProps/ctrlProp103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80.xml"/><Relationship Id="rId11" Type="http://schemas.openxmlformats.org/officeDocument/2006/relationships/ctrlProp" Target="../ctrlProps/ctrlProp85.xml"/><Relationship Id="rId24" Type="http://schemas.openxmlformats.org/officeDocument/2006/relationships/ctrlProp" Target="../ctrlProps/ctrlProp98.xml"/><Relationship Id="rId5" Type="http://schemas.openxmlformats.org/officeDocument/2006/relationships/ctrlProp" Target="../ctrlProps/ctrlProp79.xml"/><Relationship Id="rId15" Type="http://schemas.openxmlformats.org/officeDocument/2006/relationships/ctrlProp" Target="../ctrlProps/ctrlProp89.xml"/><Relationship Id="rId23" Type="http://schemas.openxmlformats.org/officeDocument/2006/relationships/ctrlProp" Target="../ctrlProps/ctrlProp97.xml"/><Relationship Id="rId28" Type="http://schemas.openxmlformats.org/officeDocument/2006/relationships/ctrlProp" Target="../ctrlProps/ctrlProp102.xml"/><Relationship Id="rId10" Type="http://schemas.openxmlformats.org/officeDocument/2006/relationships/ctrlProp" Target="../ctrlProps/ctrlProp84.xml"/><Relationship Id="rId19" Type="http://schemas.openxmlformats.org/officeDocument/2006/relationships/ctrlProp" Target="../ctrlProps/ctrlProp93.xml"/><Relationship Id="rId4" Type="http://schemas.openxmlformats.org/officeDocument/2006/relationships/ctrlProp" Target="../ctrlProps/ctrlProp78.xml"/><Relationship Id="rId9" Type="http://schemas.openxmlformats.org/officeDocument/2006/relationships/ctrlProp" Target="../ctrlProps/ctrlProp83.xml"/><Relationship Id="rId14" Type="http://schemas.openxmlformats.org/officeDocument/2006/relationships/ctrlProp" Target="../ctrlProps/ctrlProp88.xml"/><Relationship Id="rId22" Type="http://schemas.openxmlformats.org/officeDocument/2006/relationships/ctrlProp" Target="../ctrlProps/ctrlProp96.xml"/><Relationship Id="rId27" Type="http://schemas.openxmlformats.org/officeDocument/2006/relationships/ctrlProp" Target="../ctrlProps/ctrlProp101.xml"/><Relationship Id="rId30" Type="http://schemas.openxmlformats.org/officeDocument/2006/relationships/ctrlProp" Target="../ctrlProps/ctrlProp104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9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108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1.bin"/><Relationship Id="rId6" Type="http://schemas.openxmlformats.org/officeDocument/2006/relationships/ctrlProp" Target="../ctrlProps/ctrlProp107.xml"/><Relationship Id="rId5" Type="http://schemas.openxmlformats.org/officeDocument/2006/relationships/ctrlProp" Target="../ctrlProps/ctrlProp106.xml"/><Relationship Id="rId10" Type="http://schemas.openxmlformats.org/officeDocument/2006/relationships/ctrlProp" Target="../ctrlProps/ctrlProp111.xml"/><Relationship Id="rId4" Type="http://schemas.openxmlformats.org/officeDocument/2006/relationships/ctrlProp" Target="../ctrlProps/ctrlProp105.xml"/><Relationship Id="rId9" Type="http://schemas.openxmlformats.org/officeDocument/2006/relationships/ctrlProp" Target="../ctrlProps/ctrlProp110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115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4.bin"/><Relationship Id="rId6" Type="http://schemas.openxmlformats.org/officeDocument/2006/relationships/ctrlProp" Target="../ctrlProps/ctrlProp114.xml"/><Relationship Id="rId5" Type="http://schemas.openxmlformats.org/officeDocument/2006/relationships/ctrlProp" Target="../ctrlProps/ctrlProp113.xml"/><Relationship Id="rId10" Type="http://schemas.openxmlformats.org/officeDocument/2006/relationships/ctrlProp" Target="../ctrlProps/ctrlProp118.xml"/><Relationship Id="rId4" Type="http://schemas.openxmlformats.org/officeDocument/2006/relationships/ctrlProp" Target="../ctrlProps/ctrlProp112.xml"/><Relationship Id="rId9" Type="http://schemas.openxmlformats.org/officeDocument/2006/relationships/ctrlProp" Target="../ctrlProps/ctrlProp117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3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122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2.bin"/><Relationship Id="rId6" Type="http://schemas.openxmlformats.org/officeDocument/2006/relationships/ctrlProp" Target="../ctrlProps/ctrlProp121.xml"/><Relationship Id="rId5" Type="http://schemas.openxmlformats.org/officeDocument/2006/relationships/ctrlProp" Target="../ctrlProps/ctrlProp120.xml"/><Relationship Id="rId10" Type="http://schemas.openxmlformats.org/officeDocument/2006/relationships/ctrlProp" Target="../ctrlProps/ctrlProp125.xml"/><Relationship Id="rId4" Type="http://schemas.openxmlformats.org/officeDocument/2006/relationships/ctrlProp" Target="../ctrlProps/ctrlProp119.xml"/><Relationship Id="rId9" Type="http://schemas.openxmlformats.org/officeDocument/2006/relationships/ctrlProp" Target="../ctrlProps/ctrlProp124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.xml"/><Relationship Id="rId13" Type="http://schemas.openxmlformats.org/officeDocument/2006/relationships/ctrlProp" Target="../ctrlProps/ctrlProp135.xml"/><Relationship Id="rId18" Type="http://schemas.openxmlformats.org/officeDocument/2006/relationships/ctrlProp" Target="../ctrlProps/ctrlProp140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143.xml"/><Relationship Id="rId7" Type="http://schemas.openxmlformats.org/officeDocument/2006/relationships/ctrlProp" Target="../ctrlProps/ctrlProp129.xml"/><Relationship Id="rId12" Type="http://schemas.openxmlformats.org/officeDocument/2006/relationships/ctrlProp" Target="../ctrlProps/ctrlProp134.xml"/><Relationship Id="rId17" Type="http://schemas.openxmlformats.org/officeDocument/2006/relationships/ctrlProp" Target="../ctrlProps/ctrlProp139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138.xml"/><Relationship Id="rId20" Type="http://schemas.openxmlformats.org/officeDocument/2006/relationships/ctrlProp" Target="../ctrlProps/ctrlProp142.xml"/><Relationship Id="rId1" Type="http://schemas.openxmlformats.org/officeDocument/2006/relationships/printerSettings" Target="../printerSettings/printerSettings70.bin"/><Relationship Id="rId6" Type="http://schemas.openxmlformats.org/officeDocument/2006/relationships/ctrlProp" Target="../ctrlProps/ctrlProp128.xml"/><Relationship Id="rId11" Type="http://schemas.openxmlformats.org/officeDocument/2006/relationships/ctrlProp" Target="../ctrlProps/ctrlProp133.xml"/><Relationship Id="rId5" Type="http://schemas.openxmlformats.org/officeDocument/2006/relationships/ctrlProp" Target="../ctrlProps/ctrlProp127.xml"/><Relationship Id="rId15" Type="http://schemas.openxmlformats.org/officeDocument/2006/relationships/ctrlProp" Target="../ctrlProps/ctrlProp137.xml"/><Relationship Id="rId10" Type="http://schemas.openxmlformats.org/officeDocument/2006/relationships/ctrlProp" Target="../ctrlProps/ctrlProp132.xml"/><Relationship Id="rId19" Type="http://schemas.openxmlformats.org/officeDocument/2006/relationships/ctrlProp" Target="../ctrlProps/ctrlProp141.xml"/><Relationship Id="rId4" Type="http://schemas.openxmlformats.org/officeDocument/2006/relationships/ctrlProp" Target="../ctrlProps/ctrlProp126.xml"/><Relationship Id="rId9" Type="http://schemas.openxmlformats.org/officeDocument/2006/relationships/ctrlProp" Target="../ctrlProps/ctrlProp131.xml"/><Relationship Id="rId14" Type="http://schemas.openxmlformats.org/officeDocument/2006/relationships/ctrlProp" Target="../ctrlProps/ctrlProp136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47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5.bin"/><Relationship Id="rId6" Type="http://schemas.openxmlformats.org/officeDocument/2006/relationships/ctrlProp" Target="../ctrlProps/ctrlProp146.xml"/><Relationship Id="rId5" Type="http://schemas.openxmlformats.org/officeDocument/2006/relationships/ctrlProp" Target="../ctrlProps/ctrlProp145.xml"/><Relationship Id="rId4" Type="http://schemas.openxmlformats.org/officeDocument/2006/relationships/ctrlProp" Target="../ctrlProps/ctrlProp144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10" Type="http://schemas.openxmlformats.org/officeDocument/2006/relationships/ctrlProp" Target="../ctrlProps/ctrlProp29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70C0"/>
  </sheetPr>
  <dimension ref="A1:I29"/>
  <sheetViews>
    <sheetView showGridLines="0" showWhiteSpace="0" view="pageBreakPreview" zoomScaleNormal="110" zoomScaleSheetLayoutView="100" workbookViewId="0">
      <selection activeCell="H22" sqref="H22"/>
    </sheetView>
  </sheetViews>
  <sheetFormatPr defaultColWidth="9" defaultRowHeight="17.25"/>
  <cols>
    <col min="1" max="1" width="2.25" style="5" customWidth="1"/>
    <col min="2" max="2" width="1.75" style="5" customWidth="1"/>
    <col min="3" max="3" width="2.125" style="5" customWidth="1"/>
    <col min="4" max="4" width="7.875" style="5" customWidth="1"/>
    <col min="5" max="5" width="12.25" style="5" customWidth="1"/>
    <col min="6" max="6" width="11.75" style="5" customWidth="1"/>
    <col min="7" max="7" width="9.625" style="5" customWidth="1"/>
    <col min="8" max="8" width="22.875" style="5" customWidth="1"/>
    <col min="9" max="9" width="10.375" style="5" customWidth="1"/>
    <col min="10" max="16384" width="9" style="5"/>
  </cols>
  <sheetData>
    <row r="1" spans="1:9" ht="24" customHeight="1" thickTop="1">
      <c r="A1" s="1"/>
      <c r="B1" s="2"/>
      <c r="C1" s="2"/>
      <c r="D1" s="2"/>
      <c r="E1" s="3"/>
      <c r="F1" s="3"/>
      <c r="G1" s="3"/>
      <c r="H1" s="3"/>
      <c r="I1" s="4"/>
    </row>
    <row r="2" spans="1:9" ht="14.25" customHeight="1">
      <c r="A2" s="6"/>
      <c r="B2" s="7"/>
      <c r="C2" s="7"/>
      <c r="D2" s="7"/>
      <c r="E2" s="8"/>
      <c r="F2" s="8"/>
      <c r="G2" s="8"/>
      <c r="H2" s="8"/>
      <c r="I2" s="9"/>
    </row>
    <row r="3" spans="1:9" s="13" customFormat="1">
      <c r="A3" s="10"/>
      <c r="B3" s="11"/>
      <c r="C3" s="11"/>
      <c r="D3" s="11"/>
      <c r="E3" s="11"/>
      <c r="F3" s="11"/>
      <c r="G3" s="11"/>
      <c r="H3" s="11"/>
      <c r="I3" s="12"/>
    </row>
    <row r="4" spans="1:9" s="13" customFormat="1">
      <c r="A4" s="10"/>
      <c r="B4" s="11"/>
      <c r="C4" s="11"/>
      <c r="D4" s="11"/>
      <c r="E4" s="11"/>
      <c r="F4" s="11"/>
      <c r="G4" s="11"/>
      <c r="H4" s="11"/>
      <c r="I4" s="12"/>
    </row>
    <row r="5" spans="1:9" s="13" customFormat="1" ht="71.25">
      <c r="A5" s="887" t="s">
        <v>1109</v>
      </c>
      <c r="B5" s="888"/>
      <c r="C5" s="888"/>
      <c r="D5" s="888"/>
      <c r="E5" s="888"/>
      <c r="F5" s="888"/>
      <c r="G5" s="888"/>
      <c r="H5" s="888"/>
      <c r="I5" s="889"/>
    </row>
    <row r="6" spans="1:9" s="13" customFormat="1" ht="54">
      <c r="A6" s="79"/>
      <c r="B6" s="888" t="s">
        <v>1110</v>
      </c>
      <c r="C6" s="888"/>
      <c r="D6" s="888"/>
      <c r="E6" s="888"/>
      <c r="F6" s="888"/>
      <c r="G6" s="888"/>
      <c r="H6" s="888"/>
      <c r="I6" s="80"/>
    </row>
    <row r="7" spans="1:9" s="13" customFormat="1" ht="34.5">
      <c r="A7" s="81"/>
      <c r="B7" s="888"/>
      <c r="C7" s="888"/>
      <c r="D7" s="888"/>
      <c r="E7" s="888"/>
      <c r="F7" s="888"/>
      <c r="G7" s="888"/>
      <c r="H7" s="888"/>
      <c r="I7" s="82"/>
    </row>
    <row r="8" spans="1:9" s="13" customFormat="1" ht="95.25" customHeight="1">
      <c r="A8" s="42"/>
      <c r="B8" s="44"/>
      <c r="C8" s="44"/>
      <c r="D8" s="44"/>
      <c r="E8" s="44"/>
      <c r="F8" s="44"/>
      <c r="G8" s="44"/>
      <c r="H8"/>
      <c r="I8" s="45"/>
    </row>
    <row r="9" spans="1:9" s="13" customFormat="1">
      <c r="A9" s="42"/>
      <c r="B9" s="44"/>
      <c r="C9" s="44"/>
      <c r="D9" s="44"/>
      <c r="E9" s="44"/>
      <c r="F9" s="44"/>
      <c r="G9" s="44"/>
      <c r="H9" s="44"/>
      <c r="I9" s="43"/>
    </row>
    <row r="10" spans="1:9" s="13" customFormat="1" ht="29.25">
      <c r="A10" s="42"/>
      <c r="B10" s="44"/>
      <c r="C10" s="44"/>
      <c r="D10" s="44"/>
      <c r="E10" s="44"/>
      <c r="F10" s="44"/>
      <c r="G10" s="44"/>
      <c r="H10" s="44"/>
      <c r="I10" s="46"/>
    </row>
    <row r="11" spans="1:9" s="13" customFormat="1">
      <c r="A11" s="42"/>
      <c r="B11" s="47"/>
      <c r="C11" s="47"/>
      <c r="D11" s="47"/>
      <c r="E11" s="47"/>
      <c r="F11" s="47"/>
      <c r="G11" s="47"/>
      <c r="H11" s="47"/>
      <c r="I11" s="43"/>
    </row>
    <row r="12" spans="1:9" s="13" customFormat="1">
      <c r="A12" s="42"/>
      <c r="B12" s="47"/>
      <c r="C12" s="47"/>
      <c r="D12" s="47"/>
      <c r="E12" s="47"/>
      <c r="F12" s="47"/>
      <c r="G12" s="47"/>
      <c r="H12" s="47"/>
      <c r="I12" s="43"/>
    </row>
    <row r="13" spans="1:9" s="13" customFormat="1">
      <c r="A13" s="42"/>
      <c r="B13" s="47"/>
      <c r="C13" s="47"/>
      <c r="D13" s="47"/>
      <c r="E13" s="47"/>
      <c r="F13" s="47"/>
      <c r="G13" s="47"/>
      <c r="H13" s="47"/>
      <c r="I13" s="43"/>
    </row>
    <row r="14" spans="1:9" s="13" customFormat="1">
      <c r="A14" s="42"/>
      <c r="B14" s="47"/>
      <c r="C14" s="47"/>
      <c r="D14" s="47"/>
      <c r="E14" s="47"/>
      <c r="F14" s="47"/>
      <c r="G14" s="47"/>
      <c r="H14" s="47"/>
      <c r="I14" s="43"/>
    </row>
    <row r="15" spans="1:9" s="13" customFormat="1" ht="34.5">
      <c r="A15" s="48"/>
      <c r="B15" s="49"/>
      <c r="C15" s="44"/>
      <c r="D15" s="44"/>
      <c r="E15" s="44"/>
      <c r="F15" s="44"/>
      <c r="G15" s="44"/>
      <c r="H15" s="44"/>
      <c r="I15" s="45"/>
    </row>
    <row r="16" spans="1:9" s="13" customFormat="1" ht="34.5">
      <c r="A16" s="48"/>
      <c r="B16" s="49"/>
      <c r="C16" s="44"/>
      <c r="D16" s="44"/>
      <c r="E16" s="44"/>
      <c r="F16" s="44"/>
      <c r="G16" s="44"/>
      <c r="H16" s="44"/>
      <c r="I16" s="45"/>
    </row>
    <row r="17" spans="1:9" s="13" customFormat="1" ht="50.25" customHeight="1">
      <c r="A17" s="48"/>
      <c r="B17" s="49"/>
      <c r="C17" s="92"/>
      <c r="D17" s="92"/>
      <c r="E17" s="92"/>
      <c r="F17" s="92"/>
      <c r="G17" s="92"/>
      <c r="H17" s="92"/>
      <c r="I17" s="504"/>
    </row>
    <row r="18" spans="1:9" s="13" customFormat="1" ht="24">
      <c r="A18" s="42"/>
      <c r="B18" s="47"/>
      <c r="C18" s="890" t="s">
        <v>566</v>
      </c>
      <c r="D18" s="890"/>
      <c r="E18" s="890"/>
      <c r="F18" s="885" t="s">
        <v>687</v>
      </c>
      <c r="G18" s="885"/>
      <c r="H18" s="885"/>
      <c r="I18" s="505"/>
    </row>
    <row r="19" spans="1:9" s="13" customFormat="1" ht="24">
      <c r="A19" s="42"/>
      <c r="B19" s="47"/>
      <c r="C19" s="890" t="s">
        <v>596</v>
      </c>
      <c r="D19" s="890"/>
      <c r="E19" s="890"/>
      <c r="F19" s="885" t="s">
        <v>703</v>
      </c>
      <c r="G19" s="885"/>
      <c r="H19" s="885"/>
      <c r="I19" s="505"/>
    </row>
    <row r="20" spans="1:9" s="13" customFormat="1" ht="24">
      <c r="A20" s="42"/>
      <c r="B20" s="47"/>
      <c r="C20" s="890" t="s">
        <v>597</v>
      </c>
      <c r="D20" s="890"/>
      <c r="E20" s="890"/>
      <c r="F20" s="886" t="s">
        <v>914</v>
      </c>
      <c r="G20" s="886"/>
      <c r="H20" s="886"/>
      <c r="I20" s="505"/>
    </row>
    <row r="21" spans="1:9" s="13" customFormat="1" ht="24">
      <c r="A21" s="42"/>
      <c r="B21" s="47"/>
      <c r="C21" s="145"/>
      <c r="D21" s="145"/>
      <c r="E21" s="145"/>
      <c r="F21" s="145"/>
      <c r="G21" s="145"/>
      <c r="H21" s="145"/>
      <c r="I21" s="505"/>
    </row>
    <row r="22" spans="1:9" s="13" customFormat="1" ht="24">
      <c r="A22" s="42"/>
      <c r="B22" s="47"/>
      <c r="C22" s="145"/>
      <c r="D22" s="145"/>
      <c r="E22" s="145"/>
      <c r="F22" s="145"/>
      <c r="G22" s="145"/>
      <c r="H22" s="145"/>
      <c r="I22" s="505"/>
    </row>
    <row r="23" spans="1:9" s="13" customFormat="1" ht="24">
      <c r="A23" s="42"/>
      <c r="B23" s="47"/>
      <c r="C23" s="145"/>
      <c r="D23" s="145"/>
      <c r="E23" s="145"/>
      <c r="F23" s="145"/>
      <c r="G23" s="145"/>
      <c r="H23" s="145"/>
      <c r="I23" s="505"/>
    </row>
    <row r="24" spans="1:9" s="13" customFormat="1" ht="24">
      <c r="A24" s="42"/>
      <c r="B24" s="47"/>
      <c r="C24" s="145"/>
      <c r="D24" s="145"/>
      <c r="E24" s="145"/>
      <c r="F24" s="145"/>
      <c r="G24" s="145"/>
      <c r="H24" s="145"/>
      <c r="I24" s="505"/>
    </row>
    <row r="25" spans="1:9" s="13" customFormat="1" ht="24.75" thickBot="1">
      <c r="A25" s="50"/>
      <c r="B25" s="51"/>
      <c r="C25" s="506"/>
      <c r="D25" s="506"/>
      <c r="E25" s="506"/>
      <c r="F25" s="506"/>
      <c r="G25" s="883" t="s">
        <v>1111</v>
      </c>
      <c r="H25" s="884"/>
      <c r="I25" s="507"/>
    </row>
    <row r="26" spans="1:9" ht="24.75" thickTop="1">
      <c r="A26" s="44"/>
      <c r="B26" s="44"/>
      <c r="C26" s="92"/>
      <c r="D26" s="92"/>
      <c r="E26" s="92"/>
      <c r="F26" s="92"/>
      <c r="G26" s="92"/>
      <c r="H26" s="92"/>
      <c r="I26" s="92"/>
    </row>
    <row r="27" spans="1:9" ht="1.5" customHeight="1">
      <c r="C27" s="92"/>
      <c r="D27" s="92"/>
      <c r="E27" s="92"/>
      <c r="F27" s="92"/>
      <c r="G27" s="92"/>
      <c r="H27" s="92"/>
      <c r="I27" s="92"/>
    </row>
    <row r="28" spans="1:9" ht="24" hidden="1">
      <c r="C28" s="92"/>
      <c r="D28" s="92"/>
      <c r="E28" s="92"/>
      <c r="F28" s="92"/>
      <c r="G28" s="92"/>
      <c r="H28" s="92"/>
      <c r="I28" s="92"/>
    </row>
    <row r="29" spans="1:9" ht="24">
      <c r="C29" s="92"/>
      <c r="D29" s="92"/>
      <c r="E29" s="92"/>
      <c r="F29" s="92"/>
      <c r="G29" s="92"/>
      <c r="H29" s="92"/>
      <c r="I29" s="92"/>
    </row>
  </sheetData>
  <mergeCells count="10">
    <mergeCell ref="G25:H25"/>
    <mergeCell ref="F19:H19"/>
    <mergeCell ref="F20:H20"/>
    <mergeCell ref="A5:I5"/>
    <mergeCell ref="B6:H6"/>
    <mergeCell ref="B7:H7"/>
    <mergeCell ref="C18:E18"/>
    <mergeCell ref="C19:E19"/>
    <mergeCell ref="C20:E20"/>
    <mergeCell ref="F18:H18"/>
  </mergeCells>
  <phoneticPr fontId="3" type="noConversion"/>
  <printOptions horizontalCentered="1"/>
  <pageMargins left="0.78740157480314965" right="0.59055118110236227" top="0.78740157480314965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9"/>
  <sheetViews>
    <sheetView showGridLines="0" view="pageBreakPreview" topLeftCell="A11" zoomScale="98" zoomScaleSheetLayoutView="98" workbookViewId="0">
      <selection sqref="A1:XFD1048576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 t="s">
        <v>782</v>
      </c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24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4.7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24.75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2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24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7" spans="1:10" ht="24.75" customHeight="1">
      <c r="A27" s="948" t="s">
        <v>787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1123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I19"/>
  <sheetViews>
    <sheetView showGridLines="0" view="pageBreakPreview" topLeftCell="A9" zoomScale="80" zoomScaleNormal="90" zoomScaleSheetLayoutView="80" workbookViewId="0">
      <selection activeCell="C2" sqref="C2"/>
    </sheetView>
  </sheetViews>
  <sheetFormatPr defaultColWidth="9" defaultRowHeight="21.75"/>
  <cols>
    <col min="1" max="1" width="7.75" style="23" customWidth="1"/>
    <col min="2" max="2" width="11.625" style="23" customWidth="1"/>
    <col min="3" max="3" width="14" style="23" customWidth="1"/>
    <col min="4" max="4" width="13.875" style="23" customWidth="1"/>
    <col min="5" max="5" width="16" style="23" customWidth="1"/>
    <col min="6" max="6" width="13.125" style="23" customWidth="1"/>
    <col min="7" max="7" width="19.375" style="23" customWidth="1"/>
    <col min="8" max="8" width="8.75" style="23" customWidth="1"/>
    <col min="9" max="16384" width="9" style="23"/>
  </cols>
  <sheetData>
    <row r="1" spans="1:9" s="83" customFormat="1" ht="27.75">
      <c r="A1" s="87" t="s">
        <v>1190</v>
      </c>
      <c r="B1" s="509"/>
      <c r="C1" s="510"/>
      <c r="D1" s="510"/>
    </row>
    <row r="2" spans="1:9" s="83" customFormat="1" ht="13.5" customHeight="1"/>
    <row r="3" spans="1:9" s="83" customFormat="1" ht="23.25" customHeight="1">
      <c r="A3" s="87" t="s">
        <v>574</v>
      </c>
    </row>
    <row r="4" spans="1:9" s="83" customFormat="1" ht="6.75" hidden="1" customHeight="1">
      <c r="A4" s="87"/>
    </row>
    <row r="5" spans="1:9" s="83" customFormat="1" ht="22.5" thickBot="1">
      <c r="A5" s="962" t="s">
        <v>1124</v>
      </c>
      <c r="B5" s="962"/>
      <c r="C5" s="962"/>
      <c r="D5" s="962"/>
      <c r="E5" s="962"/>
      <c r="F5" s="962"/>
      <c r="G5" s="962"/>
      <c r="H5" s="547"/>
      <c r="I5" s="547"/>
    </row>
    <row r="6" spans="1:9" s="83" customFormat="1" ht="45.75" customHeight="1" thickBot="1">
      <c r="A6" s="620" t="s">
        <v>302</v>
      </c>
      <c r="B6" s="621" t="s">
        <v>446</v>
      </c>
      <c r="C6" s="621" t="s">
        <v>93</v>
      </c>
      <c r="D6" s="621" t="s">
        <v>94</v>
      </c>
      <c r="E6" s="621" t="s">
        <v>95</v>
      </c>
      <c r="F6" s="621" t="s">
        <v>96</v>
      </c>
      <c r="G6" s="621" t="s">
        <v>97</v>
      </c>
    </row>
    <row r="7" spans="1:9" s="83" customFormat="1" ht="48.75" customHeight="1">
      <c r="A7" s="967">
        <v>4</v>
      </c>
      <c r="B7" s="963" t="s">
        <v>429</v>
      </c>
      <c r="C7" s="963" t="s">
        <v>430</v>
      </c>
      <c r="D7" s="963" t="s">
        <v>557</v>
      </c>
      <c r="E7" s="963" t="s">
        <v>447</v>
      </c>
      <c r="F7" s="963" t="s">
        <v>448</v>
      </c>
      <c r="G7" s="963" t="s">
        <v>449</v>
      </c>
    </row>
    <row r="8" spans="1:9" s="83" customFormat="1" ht="74.25" customHeight="1">
      <c r="A8" s="968"/>
      <c r="B8" s="964"/>
      <c r="C8" s="964"/>
      <c r="D8" s="964"/>
      <c r="E8" s="964"/>
      <c r="F8" s="964"/>
      <c r="G8" s="964"/>
    </row>
    <row r="9" spans="1:9" s="83" customFormat="1" ht="109.5" customHeight="1" thickBot="1">
      <c r="A9" s="622">
        <v>3</v>
      </c>
      <c r="B9" s="623" t="s">
        <v>431</v>
      </c>
      <c r="C9" s="623" t="s">
        <v>454</v>
      </c>
      <c r="D9" s="623" t="s">
        <v>432</v>
      </c>
      <c r="E9" s="623" t="s">
        <v>562</v>
      </c>
      <c r="F9" s="623" t="s">
        <v>455</v>
      </c>
      <c r="G9" s="623" t="s">
        <v>450</v>
      </c>
    </row>
    <row r="10" spans="1:9" s="83" customFormat="1" ht="111" customHeight="1" thickBot="1">
      <c r="A10" s="624">
        <v>2</v>
      </c>
      <c r="B10" s="625" t="s">
        <v>451</v>
      </c>
      <c r="C10" s="625" t="s">
        <v>452</v>
      </c>
      <c r="D10" s="625" t="s">
        <v>433</v>
      </c>
      <c r="E10" s="625" t="s">
        <v>456</v>
      </c>
      <c r="F10" s="625" t="s">
        <v>434</v>
      </c>
      <c r="G10" s="625" t="s">
        <v>435</v>
      </c>
    </row>
    <row r="11" spans="1:9" s="83" customFormat="1" ht="101.25" customHeight="1" thickBot="1">
      <c r="A11" s="624">
        <v>1</v>
      </c>
      <c r="B11" s="625" t="s">
        <v>436</v>
      </c>
      <c r="C11" s="625" t="s">
        <v>437</v>
      </c>
      <c r="D11" s="625" t="s">
        <v>453</v>
      </c>
      <c r="E11" s="625" t="s">
        <v>438</v>
      </c>
      <c r="F11" s="625" t="s">
        <v>439</v>
      </c>
      <c r="G11" s="625" t="s">
        <v>440</v>
      </c>
    </row>
    <row r="12" spans="1:9" s="86" customFormat="1" ht="63" customHeight="1" thickBot="1">
      <c r="A12" s="624">
        <v>0</v>
      </c>
      <c r="B12" s="625" t="s">
        <v>441</v>
      </c>
      <c r="C12" s="625" t="s">
        <v>442</v>
      </c>
      <c r="D12" s="625" t="s">
        <v>443</v>
      </c>
      <c r="E12" s="625" t="s">
        <v>444</v>
      </c>
      <c r="F12" s="625" t="s">
        <v>445</v>
      </c>
      <c r="G12" s="625" t="s">
        <v>457</v>
      </c>
    </row>
    <row r="13" spans="1:9" s="86" customFormat="1" ht="33.75" customHeight="1">
      <c r="A13" s="626" t="s">
        <v>133</v>
      </c>
      <c r="B13" s="965" t="s">
        <v>1187</v>
      </c>
      <c r="C13" s="965"/>
      <c r="D13" s="965"/>
      <c r="E13" s="965"/>
      <c r="F13" s="965"/>
      <c r="G13" s="965"/>
    </row>
    <row r="14" spans="1:9" s="86" customFormat="1" ht="27.75" customHeight="1">
      <c r="A14" s="627"/>
      <c r="B14" s="966" t="s">
        <v>1188</v>
      </c>
      <c r="C14" s="966"/>
      <c r="D14" s="966"/>
      <c r="E14" s="966"/>
      <c r="F14" s="966"/>
      <c r="G14" s="966"/>
    </row>
    <row r="15" spans="1:9" s="403" customFormat="1">
      <c r="B15" s="961" t="s">
        <v>1189</v>
      </c>
      <c r="C15" s="961"/>
      <c r="D15" s="961"/>
      <c r="E15" s="961"/>
      <c r="F15" s="961"/>
      <c r="G15" s="961"/>
      <c r="H15" s="628"/>
    </row>
    <row r="16" spans="1:9" s="403" customFormat="1">
      <c r="B16" s="961" t="s">
        <v>33</v>
      </c>
      <c r="C16" s="961"/>
      <c r="D16" s="961"/>
      <c r="E16" s="961"/>
      <c r="F16" s="961"/>
      <c r="G16" s="961"/>
      <c r="H16" s="628"/>
    </row>
    <row r="17" spans="2:7" s="403" customFormat="1">
      <c r="B17" s="960" t="s">
        <v>599</v>
      </c>
      <c r="C17" s="960"/>
      <c r="D17" s="960"/>
      <c r="E17" s="960"/>
      <c r="F17" s="960"/>
      <c r="G17" s="960"/>
    </row>
    <row r="18" spans="2:7" s="403" customFormat="1">
      <c r="B18" s="403" t="s">
        <v>598</v>
      </c>
    </row>
    <row r="19" spans="2:7" s="83" customFormat="1"/>
  </sheetData>
  <mergeCells count="13">
    <mergeCell ref="B17:G17"/>
    <mergeCell ref="B15:G15"/>
    <mergeCell ref="A5:G5"/>
    <mergeCell ref="D7:D8"/>
    <mergeCell ref="E7:E8"/>
    <mergeCell ref="F7:F8"/>
    <mergeCell ref="G7:G8"/>
    <mergeCell ref="B7:B8"/>
    <mergeCell ref="B16:G16"/>
    <mergeCell ref="B13:G13"/>
    <mergeCell ref="B14:G14"/>
    <mergeCell ref="A7:A8"/>
    <mergeCell ref="C7:C8"/>
  </mergeCells>
  <phoneticPr fontId="3" type="noConversion"/>
  <pageMargins left="0.47244094488188981" right="0.15748031496062992" top="0.62992125984251968" bottom="0.62992125984251968" header="0.31496062992125984" footer="0.27559055118110237"/>
  <pageSetup paperSize="9" scale="95" firstPageNumber="8" fitToHeight="5" orientation="portrait" r:id="rId1"/>
  <headerFooter>
    <oddFooter>&amp;C&amp;"TH SarabunPSK,ตัวหนา"&amp;16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34"/>
  <sheetViews>
    <sheetView showGridLines="0" view="pageBreakPreview" topLeftCell="A13" zoomScale="80" zoomScaleSheetLayoutView="80" workbookViewId="0">
      <selection activeCell="Y37" sqref="Y37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4" s="22" customFormat="1" ht="24.75" customHeight="1">
      <c r="B1" s="937" t="s">
        <v>778</v>
      </c>
      <c r="C1" s="937"/>
      <c r="D1" s="937"/>
      <c r="E1" s="937"/>
      <c r="F1" s="937"/>
      <c r="G1" s="937"/>
      <c r="H1" s="937"/>
      <c r="I1" s="937"/>
    </row>
    <row r="2" spans="1:14" s="22" customFormat="1" ht="24.75" customHeight="1">
      <c r="B2" s="943" t="s">
        <v>771</v>
      </c>
      <c r="C2" s="944"/>
      <c r="D2" s="944"/>
      <c r="E2" s="944"/>
      <c r="F2" s="944"/>
      <c r="G2" s="944"/>
      <c r="H2" s="944"/>
      <c r="I2" s="944"/>
    </row>
    <row r="3" spans="1:14" s="22" customFormat="1" ht="30.75" customHeight="1">
      <c r="B3" s="944"/>
      <c r="C3" s="944"/>
      <c r="D3" s="944"/>
      <c r="E3" s="944"/>
      <c r="F3" s="944"/>
      <c r="G3" s="944"/>
      <c r="H3" s="944"/>
      <c r="I3" s="944"/>
    </row>
    <row r="4" spans="1:14" s="19" customFormat="1" ht="29.25" customHeight="1">
      <c r="B4" s="374" t="s">
        <v>415</v>
      </c>
      <c r="C4" s="377" t="s">
        <v>416</v>
      </c>
      <c r="D4" s="377"/>
      <c r="E4" s="377"/>
      <c r="F4" s="457"/>
      <c r="G4" s="379" t="s">
        <v>417</v>
      </c>
      <c r="H4" s="379"/>
      <c r="I4" s="379"/>
      <c r="K4" s="378"/>
      <c r="L4" s="378"/>
      <c r="M4" s="378"/>
      <c r="N4" s="378"/>
    </row>
    <row r="5" spans="1:14" s="19" customFormat="1" ht="24.75" customHeight="1">
      <c r="B5" s="374"/>
      <c r="C5" s="945" t="s">
        <v>708</v>
      </c>
      <c r="D5" s="945"/>
      <c r="E5" s="945"/>
      <c r="F5" s="378"/>
      <c r="G5" s="377" t="s">
        <v>418</v>
      </c>
      <c r="H5" s="379"/>
      <c r="I5" s="379"/>
      <c r="K5" s="378"/>
      <c r="L5" s="614"/>
      <c r="M5" s="378"/>
      <c r="N5" s="378"/>
    </row>
    <row r="6" spans="1:14" s="19" customFormat="1" ht="24.75" customHeight="1">
      <c r="B6" s="378"/>
      <c r="C6" s="377" t="s">
        <v>419</v>
      </c>
      <c r="D6" s="377"/>
      <c r="E6" s="377"/>
      <c r="F6" s="378"/>
      <c r="G6" s="379" t="s">
        <v>420</v>
      </c>
      <c r="H6" s="379"/>
      <c r="I6" s="379"/>
      <c r="K6" s="378"/>
      <c r="L6" s="615"/>
      <c r="M6" s="616"/>
      <c r="N6" s="378"/>
    </row>
    <row r="7" spans="1:14" s="19" customFormat="1" ht="24.75" customHeight="1">
      <c r="B7" s="378"/>
      <c r="C7" s="377" t="s">
        <v>421</v>
      </c>
      <c r="D7" s="377"/>
      <c r="E7" s="377"/>
      <c r="G7" s="377" t="s">
        <v>422</v>
      </c>
      <c r="H7" s="379"/>
      <c r="I7" s="379"/>
      <c r="K7" s="378"/>
      <c r="L7" s="617"/>
      <c r="M7" s="616"/>
      <c r="N7" s="378"/>
    </row>
    <row r="8" spans="1:14" s="19" customFormat="1" ht="24.75" customHeight="1">
      <c r="B8" s="374" t="s">
        <v>423</v>
      </c>
      <c r="C8" s="379" t="s">
        <v>400</v>
      </c>
      <c r="D8" s="379"/>
      <c r="E8" s="379"/>
      <c r="G8" s="379" t="s">
        <v>424</v>
      </c>
      <c r="H8" s="379"/>
      <c r="I8" s="379"/>
      <c r="K8" s="378"/>
      <c r="L8" s="378"/>
      <c r="M8" s="616"/>
      <c r="N8" s="378"/>
    </row>
    <row r="9" spans="1:14" s="19" customFormat="1" ht="24.75" customHeight="1">
      <c r="B9" s="374"/>
      <c r="C9" s="377" t="s">
        <v>425</v>
      </c>
      <c r="D9" s="379"/>
      <c r="E9" s="379"/>
      <c r="G9" s="377" t="s">
        <v>426</v>
      </c>
      <c r="H9" s="379"/>
      <c r="I9" s="379"/>
      <c r="K9" s="378"/>
      <c r="L9" s="378"/>
      <c r="M9" s="616"/>
      <c r="N9" s="378"/>
    </row>
    <row r="10" spans="1:14" s="19" customFormat="1" ht="24.75" customHeight="1">
      <c r="B10" s="374"/>
      <c r="C10" s="377" t="s">
        <v>427</v>
      </c>
      <c r="D10" s="379"/>
      <c r="E10" s="379"/>
      <c r="G10" s="378"/>
      <c r="H10" s="377"/>
      <c r="I10" s="379"/>
      <c r="J10" s="379"/>
      <c r="K10" s="378"/>
      <c r="L10" s="378"/>
      <c r="M10" s="616"/>
      <c r="N10" s="378"/>
    </row>
    <row r="11" spans="1:14" s="19" customFormat="1" ht="24.75" customHeight="1">
      <c r="B11" s="374" t="s">
        <v>423</v>
      </c>
      <c r="C11" s="379" t="s">
        <v>428</v>
      </c>
      <c r="D11" s="379" t="s">
        <v>788</v>
      </c>
      <c r="E11" s="379"/>
      <c r="G11" s="378"/>
      <c r="H11" s="946"/>
      <c r="I11" s="946"/>
      <c r="J11" s="946"/>
      <c r="K11" s="378"/>
      <c r="L11" s="378"/>
      <c r="M11" s="616"/>
      <c r="N11" s="378"/>
    </row>
    <row r="12" spans="1:14" s="22" customFormat="1" ht="24.75" customHeight="1">
      <c r="A12" s="537"/>
      <c r="B12" s="947" t="s">
        <v>709</v>
      </c>
      <c r="C12" s="930"/>
      <c r="D12" s="930"/>
      <c r="E12" s="930"/>
      <c r="F12" s="930"/>
      <c r="G12" s="930"/>
      <c r="H12" s="930"/>
      <c r="I12" s="930"/>
    </row>
    <row r="13" spans="1:14" s="22" customFormat="1" ht="24.75" customHeight="1">
      <c r="A13" s="537"/>
      <c r="B13" s="930"/>
      <c r="C13" s="930"/>
      <c r="D13" s="930"/>
      <c r="E13" s="930"/>
      <c r="F13" s="930"/>
      <c r="G13" s="930"/>
      <c r="H13" s="930"/>
      <c r="I13" s="930"/>
    </row>
    <row r="14" spans="1:14" s="22" customFormat="1" ht="24.75" customHeight="1">
      <c r="A14" s="537"/>
      <c r="B14" s="458"/>
      <c r="C14" s="458"/>
      <c r="D14" s="458"/>
      <c r="E14" s="458"/>
      <c r="F14" s="458"/>
      <c r="G14" s="458"/>
      <c r="H14" s="458"/>
      <c r="I14" s="458"/>
    </row>
    <row r="15" spans="1:14" s="19" customFormat="1" ht="24">
      <c r="A15" s="16"/>
      <c r="B15" s="16"/>
      <c r="C15" s="16"/>
      <c r="D15" s="16"/>
      <c r="E15" s="16"/>
      <c r="F15" s="16"/>
      <c r="G15" s="16"/>
      <c r="H15" s="16"/>
      <c r="I15" s="16"/>
    </row>
    <row r="16" spans="1:14" s="19" customFormat="1" ht="24.75" customHeight="1">
      <c r="A16" s="16"/>
      <c r="B16" s="460"/>
      <c r="C16" s="460"/>
      <c r="D16" s="460"/>
      <c r="E16" s="460"/>
      <c r="F16" s="460"/>
      <c r="G16" s="460"/>
      <c r="H16" s="460"/>
      <c r="I16" s="460"/>
    </row>
    <row r="17" spans="1:13" s="19" customFormat="1" ht="24.75" customHeight="1">
      <c r="A17" s="16"/>
      <c r="B17" s="460"/>
      <c r="C17" s="460"/>
      <c r="D17" s="460"/>
      <c r="E17" s="460"/>
      <c r="F17" s="460"/>
      <c r="G17" s="460"/>
      <c r="H17" s="460"/>
      <c r="I17" s="460"/>
    </row>
    <row r="18" spans="1:13" s="19" customFormat="1" ht="24.75" customHeight="1">
      <c r="A18" s="16"/>
      <c r="B18" s="460"/>
      <c r="C18" s="460"/>
      <c r="D18" s="460"/>
      <c r="E18" s="460"/>
      <c r="F18" s="460"/>
      <c r="G18" s="460"/>
      <c r="H18" s="460"/>
      <c r="I18" s="460"/>
    </row>
    <row r="19" spans="1:13" s="19" customFormat="1" ht="24.75" customHeight="1">
      <c r="A19" s="16"/>
      <c r="B19" s="460"/>
      <c r="C19" s="460"/>
      <c r="D19" s="460"/>
      <c r="E19" s="460"/>
      <c r="F19" s="460"/>
      <c r="G19" s="460"/>
      <c r="H19" s="460"/>
      <c r="I19" s="460"/>
    </row>
    <row r="20" spans="1:13" s="19" customFormat="1" ht="24.75" customHeight="1">
      <c r="A20" s="16"/>
      <c r="B20" s="460"/>
      <c r="C20" s="460"/>
      <c r="D20" s="460"/>
      <c r="E20" s="460"/>
      <c r="F20" s="460"/>
      <c r="G20" s="460"/>
      <c r="H20" s="460"/>
      <c r="I20" s="460"/>
    </row>
    <row r="21" spans="1:13" s="19" customFormat="1" ht="24.75" customHeight="1">
      <c r="A21" s="16"/>
      <c r="B21" s="460"/>
      <c r="C21" s="460"/>
      <c r="D21" s="460"/>
      <c r="E21" s="460"/>
      <c r="F21" s="460"/>
      <c r="G21" s="460"/>
      <c r="H21" s="460"/>
      <c r="I21" s="460"/>
    </row>
    <row r="22" spans="1:13" s="19" customFormat="1" ht="24.75" customHeight="1">
      <c r="A22" s="16"/>
      <c r="B22" s="460"/>
      <c r="C22" s="460"/>
      <c r="D22" s="460"/>
      <c r="E22" s="460"/>
      <c r="F22" s="460"/>
      <c r="G22" s="460"/>
      <c r="H22" s="460"/>
      <c r="I22" s="460"/>
    </row>
    <row r="23" spans="1:13" s="19" customFormat="1" ht="24.75" customHeight="1">
      <c r="A23" s="16"/>
      <c r="B23" s="460"/>
      <c r="C23" s="460"/>
      <c r="D23" s="460"/>
      <c r="E23" s="460"/>
      <c r="F23" s="460"/>
      <c r="G23" s="460"/>
      <c r="H23" s="460"/>
      <c r="I23" s="460"/>
    </row>
    <row r="24" spans="1:13" s="19" customFormat="1" ht="24.75" customHeight="1">
      <c r="A24" s="942"/>
      <c r="B24" s="942"/>
      <c r="C24" s="942"/>
      <c r="D24" s="942"/>
      <c r="E24" s="942"/>
      <c r="F24" s="942"/>
      <c r="G24" s="942"/>
      <c r="H24" s="942"/>
      <c r="I24" s="942"/>
      <c r="J24" s="942"/>
    </row>
    <row r="25" spans="1:13" s="19" customFormat="1" ht="24.75" customHeight="1">
      <c r="A25" s="454"/>
      <c r="B25" s="454"/>
      <c r="C25" s="454"/>
      <c r="D25" s="454"/>
      <c r="E25" s="454"/>
      <c r="F25" s="454"/>
      <c r="G25" s="454"/>
      <c r="H25" s="454"/>
      <c r="I25" s="454"/>
      <c r="J25" s="454"/>
    </row>
    <row r="26" spans="1:13" s="19" customFormat="1" ht="24.75" customHeight="1">
      <c r="A26" s="942"/>
      <c r="B26" s="942"/>
      <c r="C26" s="942"/>
      <c r="D26" s="942"/>
      <c r="E26" s="942"/>
      <c r="F26" s="942"/>
      <c r="G26" s="942"/>
      <c r="H26" s="942"/>
      <c r="I26" s="942"/>
      <c r="J26" s="942"/>
    </row>
    <row r="27" spans="1:13" s="19" customFormat="1" ht="24.75" customHeight="1">
      <c r="A27" s="619"/>
      <c r="B27" s="454"/>
      <c r="C27" s="454"/>
      <c r="D27" s="454"/>
      <c r="E27" s="454"/>
      <c r="F27" s="454"/>
      <c r="G27" s="454"/>
      <c r="H27" s="454"/>
      <c r="I27" s="454"/>
      <c r="J27" s="454"/>
    </row>
    <row r="28" spans="1:13" s="19" customFormat="1" ht="24.75" customHeight="1"/>
    <row r="29" spans="1:13" s="19" customFormat="1" ht="24.75" customHeight="1">
      <c r="A29" s="942"/>
      <c r="B29" s="942"/>
      <c r="C29" s="942"/>
      <c r="D29" s="942"/>
      <c r="E29" s="942"/>
      <c r="F29" s="942"/>
      <c r="G29" s="942"/>
      <c r="H29" s="942"/>
      <c r="I29" s="942"/>
      <c r="J29" s="942"/>
      <c r="K29" s="942"/>
      <c r="L29" s="618"/>
    </row>
    <row r="30" spans="1:13" s="19" customFormat="1" ht="24.75" customHeight="1">
      <c r="A30" s="942" t="s">
        <v>710</v>
      </c>
      <c r="B30" s="942"/>
      <c r="C30" s="942"/>
      <c r="D30" s="942"/>
      <c r="E30" s="942"/>
      <c r="F30" s="942"/>
      <c r="G30" s="942"/>
      <c r="H30" s="942"/>
      <c r="I30" s="942"/>
      <c r="J30" s="942"/>
      <c r="K30" s="942"/>
      <c r="L30" s="618"/>
      <c r="M30" s="618"/>
    </row>
    <row r="31" spans="1:13" s="19" customFormat="1" ht="24.75" customHeight="1">
      <c r="A31" s="942" t="s">
        <v>1125</v>
      </c>
      <c r="B31" s="942"/>
      <c r="C31" s="942"/>
      <c r="D31" s="942"/>
      <c r="E31" s="942"/>
      <c r="F31" s="942"/>
      <c r="G31" s="942"/>
      <c r="H31" s="942"/>
      <c r="I31" s="942"/>
      <c r="J31" s="942"/>
      <c r="K31" s="942"/>
      <c r="L31" s="618"/>
    </row>
    <row r="32" spans="1:13" s="19" customFormat="1" ht="24.75" customHeight="1"/>
    <row r="33" s="19" customFormat="1" ht="24.75" customHeight="1"/>
    <row r="34" s="19" customFormat="1" ht="24.75" customHeight="1"/>
  </sheetData>
  <mergeCells count="10">
    <mergeCell ref="A26:J26"/>
    <mergeCell ref="A29:K29"/>
    <mergeCell ref="A30:K30"/>
    <mergeCell ref="A31:K31"/>
    <mergeCell ref="B1:I1"/>
    <mergeCell ref="B2:I3"/>
    <mergeCell ref="C5:E5"/>
    <mergeCell ref="H11:J11"/>
    <mergeCell ref="B12:I13"/>
    <mergeCell ref="A24:J24"/>
  </mergeCells>
  <pageMargins left="0.78740157480314965" right="0.15748031496062992" top="0.62992125984251968" bottom="0.62992125984251968" header="0.31496062992125984" footer="0.27559055118110237"/>
  <pageSetup paperSize="9" scale="95" orientation="portrait" r:id="rId1"/>
  <headerFooter>
    <oddFooter>&amp;C&amp;"TH SarabunPSK,ตัวหนา"&amp;16 9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69057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3</xdr:row>
                    <xdr:rowOff>9525</xdr:rowOff>
                  </from>
                  <to>
                    <xdr:col>1</xdr:col>
                    <xdr:colOff>428625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058" r:id="rId5" name="Check Box 2">
              <controlPr defaultSize="0" autoFill="0" autoLine="0" autoPict="0">
                <anchor moveWithCells="1">
                  <from>
                    <xdr:col>5</xdr:col>
                    <xdr:colOff>247650</xdr:colOff>
                    <xdr:row>3</xdr:row>
                    <xdr:rowOff>28575</xdr:rowOff>
                  </from>
                  <to>
                    <xdr:col>5</xdr:col>
                    <xdr:colOff>457200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059" r:id="rId6" name="Check Box 3">
              <controlPr defaultSize="0" autoFill="0" autoLine="0" autoPict="0">
                <anchor moveWithCells="1">
                  <from>
                    <xdr:col>5</xdr:col>
                    <xdr:colOff>257175</xdr:colOff>
                    <xdr:row>5</xdr:row>
                    <xdr:rowOff>28575</xdr:rowOff>
                  </from>
                  <to>
                    <xdr:col>6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060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38100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061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9</xdr:row>
                    <xdr:rowOff>180975</xdr:rowOff>
                  </from>
                  <to>
                    <xdr:col>1</xdr:col>
                    <xdr:colOff>457200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062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38100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063" r:id="rId10" name="Check Box 7">
              <controlPr defaultSize="0" autoFill="0" autoLine="0" autoPict="0">
                <anchor moveWithCells="1">
                  <from>
                    <xdr:col>5</xdr:col>
                    <xdr:colOff>257175</xdr:colOff>
                    <xdr:row>7</xdr:row>
                    <xdr:rowOff>28575</xdr:rowOff>
                  </from>
                  <to>
                    <xdr:col>6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9"/>
  <sheetViews>
    <sheetView showGridLines="0" view="pageBreakPreview" topLeftCell="A14" zoomScale="90" zoomScaleSheetLayoutView="90" workbookViewId="0">
      <selection sqref="A1:XFD1048576"/>
    </sheetView>
  </sheetViews>
  <sheetFormatPr defaultColWidth="9" defaultRowHeight="24.75" customHeight="1"/>
  <cols>
    <col min="1" max="1" width="4.375" style="92" customWidth="1"/>
    <col min="2" max="8" width="9" style="92"/>
    <col min="9" max="9" width="13.25" style="92" customWidth="1"/>
    <col min="10" max="10" width="5.75" style="92" customWidth="1"/>
    <col min="11" max="16384" width="9" style="92"/>
  </cols>
  <sheetData>
    <row r="1" spans="1:1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/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24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2.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24.75" hidden="1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2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24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0" spans="1:10" ht="42" customHeight="1"/>
    <row r="25" spans="1:10" ht="45" customHeight="1"/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1126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10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63"/>
  <sheetViews>
    <sheetView showGridLines="0" view="pageBreakPreview" zoomScale="90" zoomScaleNormal="100" zoomScaleSheetLayoutView="90" workbookViewId="0">
      <selection activeCell="J36" sqref="J36"/>
    </sheetView>
  </sheetViews>
  <sheetFormatPr defaultColWidth="9" defaultRowHeight="24"/>
  <cols>
    <col min="1" max="1" width="3" style="19" customWidth="1"/>
    <col min="2" max="2" width="4.75" style="19" customWidth="1"/>
    <col min="3" max="9" width="9" style="19"/>
    <col min="10" max="10" width="22.375" style="19" customWidth="1"/>
    <col min="11" max="11" width="9" style="19" hidden="1" customWidth="1"/>
    <col min="12" max="16384" width="9" style="19"/>
  </cols>
  <sheetData>
    <row r="1" spans="1:11">
      <c r="A1" s="22" t="s">
        <v>1127</v>
      </c>
      <c r="B1" s="22"/>
    </row>
    <row r="2" spans="1:11" ht="5.0999999999999996" customHeight="1"/>
    <row r="3" spans="1:11">
      <c r="A3" s="937" t="s">
        <v>98</v>
      </c>
      <c r="B3" s="937"/>
      <c r="C3" s="937"/>
      <c r="D3" s="937"/>
      <c r="E3" s="937"/>
      <c r="F3" s="937"/>
      <c r="G3" s="937"/>
    </row>
    <row r="4" spans="1:11">
      <c r="C4" s="930" t="s">
        <v>1041</v>
      </c>
      <c r="D4" s="930"/>
      <c r="E4" s="930"/>
      <c r="F4" s="930"/>
      <c r="G4" s="930"/>
      <c r="H4" s="930"/>
      <c r="I4" s="930"/>
      <c r="J4" s="930"/>
    </row>
    <row r="5" spans="1:11">
      <c r="A5" s="19" t="s">
        <v>1042</v>
      </c>
    </row>
    <row r="6" spans="1:11">
      <c r="A6" s="19" t="s">
        <v>1043</v>
      </c>
    </row>
    <row r="7" spans="1:11" ht="6" customHeight="1"/>
    <row r="8" spans="1:11" ht="24" customHeight="1">
      <c r="A8" s="16"/>
      <c r="B8" s="629"/>
      <c r="C8" s="629"/>
      <c r="D8" s="629"/>
      <c r="E8" s="629"/>
      <c r="F8" s="629"/>
      <c r="G8" s="629"/>
      <c r="H8" s="629"/>
      <c r="I8" s="629"/>
      <c r="J8" s="629"/>
      <c r="K8" s="16"/>
    </row>
    <row r="9" spans="1:11" ht="24" customHeight="1">
      <c r="A9" s="629"/>
      <c r="B9" s="629"/>
      <c r="C9" s="629"/>
      <c r="D9" s="629"/>
      <c r="E9" s="629"/>
      <c r="F9" s="629"/>
      <c r="G9" s="629"/>
      <c r="H9" s="629"/>
      <c r="I9" s="629"/>
      <c r="J9" s="629"/>
      <c r="K9" s="16"/>
    </row>
    <row r="10" spans="1:11" ht="24" customHeight="1">
      <c r="A10" s="629"/>
      <c r="B10" s="629"/>
      <c r="C10" s="629"/>
      <c r="D10" s="629"/>
      <c r="E10" s="629"/>
      <c r="F10" s="629"/>
      <c r="G10" s="629"/>
      <c r="H10" s="629"/>
      <c r="I10" s="629"/>
      <c r="J10" s="629"/>
      <c r="K10" s="16"/>
    </row>
    <row r="11" spans="1:11" ht="24" customHeight="1">
      <c r="A11" s="629"/>
      <c r="B11" s="629"/>
      <c r="C11" s="629"/>
      <c r="D11" s="629"/>
      <c r="E11" s="629"/>
      <c r="F11" s="629"/>
      <c r="G11" s="629"/>
      <c r="H11" s="629"/>
      <c r="I11" s="629"/>
      <c r="J11" s="629"/>
      <c r="K11" s="16"/>
    </row>
    <row r="12" spans="1:11" ht="24" customHeight="1">
      <c r="A12" s="629"/>
      <c r="B12" s="629"/>
      <c r="C12" s="629"/>
      <c r="D12" s="629"/>
      <c r="E12" s="629"/>
      <c r="F12" s="629"/>
      <c r="G12" s="629"/>
      <c r="H12" s="629"/>
      <c r="I12" s="629"/>
      <c r="J12" s="629"/>
      <c r="K12" s="16"/>
    </row>
    <row r="13" spans="1:11" ht="24" customHeight="1">
      <c r="A13" s="629"/>
      <c r="B13" s="629"/>
      <c r="C13" s="629"/>
      <c r="D13" s="629"/>
      <c r="E13" s="629"/>
      <c r="F13" s="629"/>
      <c r="G13" s="629"/>
      <c r="H13" s="629"/>
      <c r="I13" s="629"/>
      <c r="J13" s="629"/>
      <c r="K13" s="16"/>
    </row>
    <row r="14" spans="1:11" ht="24" customHeight="1">
      <c r="A14" s="629"/>
      <c r="B14" s="629"/>
      <c r="C14" s="629"/>
      <c r="D14" s="629"/>
      <c r="E14" s="629"/>
      <c r="F14" s="629"/>
      <c r="G14" s="629"/>
      <c r="H14" s="629"/>
      <c r="I14" s="629"/>
      <c r="J14" s="629"/>
      <c r="K14" s="16"/>
    </row>
    <row r="15" spans="1:11" ht="24" customHeight="1">
      <c r="A15" s="629"/>
      <c r="B15" s="629"/>
      <c r="C15" s="629"/>
      <c r="D15" s="629"/>
      <c r="E15" s="629"/>
      <c r="F15" s="629"/>
      <c r="G15" s="629"/>
      <c r="H15" s="629"/>
      <c r="I15" s="629"/>
      <c r="J15" s="629"/>
      <c r="K15" s="16"/>
    </row>
    <row r="16" spans="1:11" ht="24" customHeight="1">
      <c r="A16" s="629"/>
      <c r="B16" s="629"/>
      <c r="C16" s="629"/>
      <c r="D16" s="629"/>
      <c r="E16" s="629"/>
      <c r="F16" s="629"/>
      <c r="G16" s="629"/>
      <c r="H16" s="629"/>
      <c r="I16" s="629"/>
      <c r="J16" s="629"/>
      <c r="K16" s="16"/>
    </row>
    <row r="17" spans="1:13" ht="24" customHeight="1">
      <c r="A17" s="629"/>
      <c r="B17" s="629"/>
      <c r="C17" s="629"/>
      <c r="D17" s="629"/>
      <c r="E17" s="629"/>
      <c r="F17" s="629"/>
      <c r="G17" s="629"/>
      <c r="H17" s="629"/>
      <c r="I17" s="629"/>
      <c r="J17" s="629"/>
      <c r="K17" s="16"/>
    </row>
    <row r="18" spans="1:13" ht="24" customHeight="1">
      <c r="A18" s="629"/>
      <c r="B18" s="629"/>
      <c r="C18" s="629"/>
      <c r="D18" s="629"/>
      <c r="E18" s="629"/>
      <c r="F18" s="629"/>
      <c r="G18" s="629"/>
      <c r="H18" s="629"/>
      <c r="I18" s="629"/>
      <c r="J18" s="629"/>
      <c r="K18" s="16"/>
    </row>
    <row r="19" spans="1:13" ht="24" customHeight="1">
      <c r="A19" s="629"/>
      <c r="B19" s="629"/>
      <c r="C19" s="629"/>
      <c r="D19" s="629"/>
      <c r="E19" s="629"/>
      <c r="F19" s="629"/>
      <c r="G19" s="629"/>
      <c r="H19" s="629"/>
      <c r="I19" s="629"/>
      <c r="J19" s="629"/>
      <c r="K19" s="16"/>
    </row>
    <row r="20" spans="1:13" ht="24" customHeight="1">
      <c r="A20" s="629"/>
      <c r="B20" s="629"/>
      <c r="C20" s="629"/>
      <c r="D20" s="629"/>
      <c r="E20" s="629"/>
      <c r="F20" s="629"/>
      <c r="G20" s="629"/>
      <c r="H20" s="629"/>
      <c r="I20" s="629"/>
      <c r="J20" s="629"/>
      <c r="K20" s="16"/>
    </row>
    <row r="21" spans="1:13" ht="24.75" customHeight="1">
      <c r="A21" s="629"/>
      <c r="B21" s="629"/>
      <c r="C21" s="629"/>
      <c r="D21" s="629"/>
      <c r="E21" s="629"/>
      <c r="F21" s="629"/>
      <c r="G21" s="629"/>
      <c r="H21" s="629"/>
      <c r="I21" s="629"/>
      <c r="J21" s="629"/>
      <c r="K21" s="16"/>
    </row>
    <row r="22" spans="1:13" ht="24" customHeight="1">
      <c r="A22" s="629"/>
      <c r="B22" s="629"/>
      <c r="C22" s="629"/>
      <c r="D22" s="629"/>
      <c r="E22" s="629"/>
      <c r="F22" s="629"/>
      <c r="G22" s="629"/>
      <c r="H22" s="629"/>
      <c r="I22" s="629"/>
      <c r="J22" s="629"/>
      <c r="K22" s="16"/>
    </row>
    <row r="23" spans="1:13" ht="24" customHeight="1">
      <c r="A23" s="629"/>
      <c r="B23" s="629"/>
      <c r="C23" s="629"/>
      <c r="D23" s="629"/>
      <c r="E23" s="629"/>
      <c r="F23" s="629"/>
      <c r="G23" s="629"/>
      <c r="H23" s="629"/>
      <c r="I23" s="629"/>
      <c r="J23" s="629"/>
      <c r="K23" s="16"/>
    </row>
    <row r="24" spans="1:13" ht="24" customHeight="1">
      <c r="A24" s="629"/>
      <c r="B24" s="629"/>
      <c r="C24" s="629"/>
      <c r="D24" s="629"/>
      <c r="E24" s="629"/>
      <c r="F24" s="629"/>
      <c r="G24" s="629"/>
      <c r="H24" s="629"/>
      <c r="I24" s="629"/>
      <c r="J24" s="629"/>
      <c r="K24" s="16"/>
    </row>
    <row r="25" spans="1:13" ht="24" customHeight="1">
      <c r="A25" s="629"/>
      <c r="B25" s="629"/>
      <c r="C25" s="629"/>
      <c r="D25" s="629"/>
      <c r="E25" s="629"/>
      <c r="F25" s="629"/>
      <c r="G25" s="629"/>
      <c r="H25" s="629"/>
      <c r="I25" s="629"/>
      <c r="J25" s="629"/>
      <c r="K25" s="16"/>
    </row>
    <row r="26" spans="1:13" ht="24" customHeight="1">
      <c r="A26" s="629"/>
      <c r="B26" s="629"/>
      <c r="C26" s="629"/>
      <c r="D26" s="629"/>
      <c r="E26" s="629"/>
      <c r="F26" s="629"/>
      <c r="G26" s="629"/>
      <c r="H26" s="629"/>
      <c r="I26" s="629"/>
      <c r="J26" s="629"/>
      <c r="K26" s="16"/>
      <c r="M26" s="603"/>
    </row>
    <row r="27" spans="1:13" ht="24" customHeight="1">
      <c r="A27" s="629"/>
      <c r="B27" s="629"/>
      <c r="C27" s="629"/>
      <c r="D27" s="629"/>
      <c r="E27" s="629"/>
      <c r="F27" s="629"/>
      <c r="G27" s="629"/>
      <c r="H27" s="629"/>
      <c r="I27" s="629"/>
      <c r="J27" s="629"/>
      <c r="K27" s="16"/>
      <c r="M27" s="603"/>
    </row>
    <row r="28" spans="1:13" ht="24" customHeight="1">
      <c r="A28" s="629"/>
      <c r="B28" s="629"/>
      <c r="C28" s="629"/>
      <c r="D28" s="629"/>
      <c r="E28" s="629"/>
      <c r="F28" s="629"/>
      <c r="G28" s="629"/>
      <c r="H28" s="629"/>
      <c r="I28" s="629"/>
      <c r="J28" s="629"/>
      <c r="K28" s="16"/>
    </row>
    <row r="29" spans="1:13" ht="24" customHeight="1">
      <c r="A29" s="629"/>
      <c r="B29" s="629"/>
      <c r="C29" s="629"/>
      <c r="D29" s="629"/>
      <c r="E29" s="629"/>
      <c r="F29" s="629"/>
      <c r="G29" s="629"/>
      <c r="H29" s="629"/>
      <c r="I29" s="629"/>
      <c r="J29" s="629"/>
      <c r="K29" s="16"/>
    </row>
    <row r="30" spans="1:13" ht="24" customHeight="1">
      <c r="A30" s="629"/>
      <c r="B30" s="629"/>
      <c r="C30" s="629"/>
      <c r="D30" s="629"/>
      <c r="E30" s="629"/>
      <c r="F30" s="629"/>
      <c r="G30" s="629"/>
      <c r="H30" s="629"/>
      <c r="I30" s="629"/>
      <c r="J30" s="629"/>
      <c r="K30" s="16"/>
    </row>
    <row r="31" spans="1:13" ht="24" customHeight="1">
      <c r="A31" s="629"/>
      <c r="B31" s="629"/>
      <c r="C31" s="629"/>
      <c r="D31" s="629"/>
      <c r="E31" s="629"/>
      <c r="F31" s="629"/>
      <c r="G31" s="629"/>
      <c r="H31" s="629"/>
      <c r="I31" s="629"/>
      <c r="J31" s="629"/>
      <c r="K31" s="16"/>
    </row>
    <row r="32" spans="1:13" ht="33" customHeight="1">
      <c r="A32" s="630"/>
    </row>
    <row r="33" spans="1:10">
      <c r="A33" s="404"/>
      <c r="B33" s="969" t="s">
        <v>1128</v>
      </c>
      <c r="C33" s="969"/>
      <c r="D33" s="969"/>
      <c r="E33" s="969"/>
      <c r="F33" s="969"/>
      <c r="G33" s="969"/>
      <c r="H33" s="969"/>
      <c r="I33" s="969"/>
      <c r="J33" s="969"/>
    </row>
    <row r="34" spans="1:10">
      <c r="A34" s="21"/>
      <c r="B34" s="605"/>
      <c r="C34" s="21"/>
      <c r="D34" s="21"/>
      <c r="E34" s="21"/>
      <c r="F34" s="21"/>
      <c r="G34" s="21"/>
    </row>
    <row r="63" spans="6:6">
      <c r="F63" s="19" t="s">
        <v>711</v>
      </c>
    </row>
  </sheetData>
  <mergeCells count="3">
    <mergeCell ref="A3:G3"/>
    <mergeCell ref="C4:J4"/>
    <mergeCell ref="B33:J33"/>
  </mergeCells>
  <pageMargins left="0.6692913385826772" right="0.15748031496062992" top="0.62992125984251968" bottom="0.62992125984251968" header="0.31496062992125984" footer="0.27559055118110237"/>
  <pageSetup paperSize="9" scale="95" firstPageNumber="9" fitToHeight="0" orientation="portrait" r:id="rId1"/>
  <headerFooter>
    <oddFooter>&amp;C&amp;"TH SarabunPSK,ตัวหนา"&amp;16 11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N34"/>
  <sheetViews>
    <sheetView showGridLines="0" view="pageBreakPreview" topLeftCell="A12" zoomScale="70" zoomScaleSheetLayoutView="70" workbookViewId="0">
      <selection activeCell="J6" sqref="J6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4" s="22" customFormat="1" ht="24.75" customHeight="1">
      <c r="B1" s="937" t="s">
        <v>779</v>
      </c>
      <c r="C1" s="937"/>
      <c r="D1" s="937"/>
      <c r="E1" s="937"/>
      <c r="F1" s="937"/>
    </row>
    <row r="2" spans="1:14" s="22" customFormat="1" ht="24.75" customHeight="1">
      <c r="B2" s="943" t="s">
        <v>772</v>
      </c>
      <c r="C2" s="944"/>
      <c r="D2" s="944"/>
      <c r="E2" s="944"/>
      <c r="F2" s="944"/>
      <c r="G2" s="944"/>
      <c r="H2" s="944"/>
      <c r="I2" s="944"/>
    </row>
    <row r="3" spans="1:14" s="22" customFormat="1" ht="42.75" customHeight="1">
      <c r="B3" s="944"/>
      <c r="C3" s="944"/>
      <c r="D3" s="944"/>
      <c r="E3" s="944"/>
      <c r="F3" s="944"/>
      <c r="G3" s="944"/>
      <c r="H3" s="944"/>
      <c r="I3" s="944"/>
    </row>
    <row r="4" spans="1:14" s="19" customFormat="1" ht="24.75" customHeight="1">
      <c r="B4" s="374" t="s">
        <v>415</v>
      </c>
      <c r="C4" s="377" t="s">
        <v>416</v>
      </c>
      <c r="D4" s="377"/>
      <c r="E4" s="377"/>
      <c r="F4" s="457"/>
      <c r="G4" s="379" t="s">
        <v>417</v>
      </c>
      <c r="H4" s="379"/>
      <c r="I4" s="379"/>
      <c r="K4" s="378"/>
      <c r="L4" s="378"/>
      <c r="M4" s="378"/>
      <c r="N4" s="378"/>
    </row>
    <row r="5" spans="1:14" s="19" customFormat="1" ht="24.75" customHeight="1">
      <c r="B5" s="374"/>
      <c r="C5" s="945" t="s">
        <v>708</v>
      </c>
      <c r="D5" s="945"/>
      <c r="E5" s="945"/>
      <c r="F5" s="378"/>
      <c r="G5" s="377" t="s">
        <v>418</v>
      </c>
      <c r="H5" s="379"/>
      <c r="I5" s="379"/>
      <c r="K5" s="378"/>
      <c r="L5" s="614"/>
      <c r="M5" s="378"/>
      <c r="N5" s="378"/>
    </row>
    <row r="6" spans="1:14" s="19" customFormat="1" ht="24.75" customHeight="1">
      <c r="B6" s="378"/>
      <c r="C6" s="377" t="s">
        <v>419</v>
      </c>
      <c r="D6" s="377"/>
      <c r="E6" s="377"/>
      <c r="F6" s="378"/>
      <c r="G6" s="379" t="s">
        <v>420</v>
      </c>
      <c r="H6" s="379"/>
      <c r="I6" s="379"/>
      <c r="K6" s="378"/>
      <c r="L6" s="615"/>
      <c r="M6" s="616"/>
      <c r="N6" s="378"/>
    </row>
    <row r="7" spans="1:14" s="19" customFormat="1" ht="24.75" customHeight="1">
      <c r="B7" s="378"/>
      <c r="C7" s="377" t="s">
        <v>421</v>
      </c>
      <c r="D7" s="377"/>
      <c r="E7" s="377"/>
      <c r="G7" s="377" t="s">
        <v>422</v>
      </c>
      <c r="H7" s="379"/>
      <c r="I7" s="379"/>
      <c r="K7" s="378"/>
      <c r="L7" s="617"/>
      <c r="M7" s="616"/>
      <c r="N7" s="378"/>
    </row>
    <row r="8" spans="1:14" s="19" customFormat="1" ht="24.75" customHeight="1">
      <c r="B8" s="374" t="s">
        <v>423</v>
      </c>
      <c r="C8" s="379" t="s">
        <v>400</v>
      </c>
      <c r="D8" s="379"/>
      <c r="E8" s="379"/>
      <c r="G8" s="379" t="s">
        <v>424</v>
      </c>
      <c r="H8" s="379"/>
      <c r="I8" s="379"/>
      <c r="K8" s="378"/>
      <c r="L8" s="378"/>
      <c r="M8" s="616"/>
      <c r="N8" s="378"/>
    </row>
    <row r="9" spans="1:14" s="19" customFormat="1" ht="24.75" customHeight="1">
      <c r="B9" s="374"/>
      <c r="C9" s="377" t="s">
        <v>425</v>
      </c>
      <c r="D9" s="379"/>
      <c r="E9" s="379"/>
      <c r="G9" s="377" t="s">
        <v>426</v>
      </c>
      <c r="H9" s="379"/>
      <c r="I9" s="379"/>
      <c r="K9" s="378"/>
      <c r="L9" s="378"/>
      <c r="M9" s="616"/>
      <c r="N9" s="378"/>
    </row>
    <row r="10" spans="1:14" s="19" customFormat="1" ht="24.75" customHeight="1">
      <c r="B10" s="374"/>
      <c r="C10" s="377" t="s">
        <v>427</v>
      </c>
      <c r="D10" s="379"/>
      <c r="E10" s="379"/>
      <c r="G10" s="378"/>
      <c r="H10" s="377"/>
      <c r="I10" s="379"/>
      <c r="J10" s="379"/>
      <c r="K10" s="378"/>
      <c r="L10" s="378"/>
      <c r="M10" s="616"/>
      <c r="N10" s="378"/>
    </row>
    <row r="11" spans="1:14" s="19" customFormat="1" ht="24.75" customHeight="1">
      <c r="B11" s="374" t="s">
        <v>423</v>
      </c>
      <c r="C11" s="379" t="s">
        <v>428</v>
      </c>
      <c r="D11" s="379" t="s">
        <v>794</v>
      </c>
      <c r="E11" s="379"/>
      <c r="G11" s="378"/>
      <c r="H11" s="946"/>
      <c r="I11" s="946"/>
      <c r="J11" s="946"/>
      <c r="K11" s="378"/>
      <c r="L11" s="378"/>
      <c r="M11" s="616"/>
      <c r="N11" s="378"/>
    </row>
    <row r="12" spans="1:14" s="22" customFormat="1" ht="24.75" customHeight="1">
      <c r="A12" s="537"/>
      <c r="B12" s="947" t="s">
        <v>709</v>
      </c>
      <c r="C12" s="930"/>
      <c r="D12" s="930"/>
      <c r="E12" s="930"/>
      <c r="F12" s="930"/>
      <c r="G12" s="930"/>
      <c r="H12" s="930"/>
      <c r="I12" s="930"/>
    </row>
    <row r="13" spans="1:14" s="22" customFormat="1" ht="24.75" customHeight="1">
      <c r="A13" s="537"/>
      <c r="B13" s="930"/>
      <c r="C13" s="930"/>
      <c r="D13" s="930"/>
      <c r="E13" s="930"/>
      <c r="F13" s="930"/>
      <c r="G13" s="930"/>
      <c r="H13" s="930"/>
      <c r="I13" s="930"/>
    </row>
    <row r="14" spans="1:14" s="22" customFormat="1" ht="24.75" customHeight="1">
      <c r="A14" s="537"/>
      <c r="B14" s="458"/>
      <c r="C14" s="458"/>
      <c r="D14" s="458"/>
      <c r="E14" s="458"/>
      <c r="F14" s="458"/>
      <c r="G14" s="458"/>
      <c r="H14" s="458"/>
      <c r="I14" s="458"/>
    </row>
    <row r="15" spans="1:14" s="19" customFormat="1" ht="24">
      <c r="A15" s="16"/>
      <c r="B15" s="16"/>
      <c r="C15" s="16"/>
      <c r="D15" s="16"/>
      <c r="E15" s="16"/>
      <c r="F15" s="16"/>
      <c r="G15" s="16"/>
      <c r="H15" s="16"/>
      <c r="I15" s="16"/>
    </row>
    <row r="16" spans="1:14" s="19" customFormat="1" ht="24.75" customHeight="1">
      <c r="A16" s="16"/>
      <c r="B16" s="460"/>
      <c r="C16" s="460"/>
      <c r="D16" s="460"/>
      <c r="E16" s="460"/>
      <c r="F16" s="460"/>
      <c r="G16" s="460"/>
      <c r="H16" s="460"/>
      <c r="I16" s="460"/>
    </row>
    <row r="17" spans="1:13" s="19" customFormat="1" ht="24.75" customHeight="1">
      <c r="A17" s="16"/>
      <c r="B17" s="460"/>
      <c r="C17" s="460"/>
      <c r="D17" s="460"/>
      <c r="E17" s="460"/>
      <c r="F17" s="460"/>
      <c r="G17" s="460"/>
      <c r="H17" s="460"/>
      <c r="I17" s="460"/>
    </row>
    <row r="18" spans="1:13" s="19" customFormat="1" ht="24.75" customHeight="1">
      <c r="A18" s="16"/>
      <c r="B18" s="460"/>
      <c r="C18" s="460"/>
      <c r="D18" s="460"/>
      <c r="E18" s="460"/>
      <c r="F18" s="460"/>
      <c r="G18" s="460"/>
      <c r="H18" s="460"/>
      <c r="I18" s="460"/>
    </row>
    <row r="19" spans="1:13" s="19" customFormat="1" ht="24.75" customHeight="1">
      <c r="A19" s="16"/>
      <c r="B19" s="460"/>
      <c r="C19" s="460"/>
      <c r="D19" s="460"/>
      <c r="E19" s="460"/>
      <c r="F19" s="460"/>
      <c r="G19" s="460"/>
      <c r="H19" s="460"/>
      <c r="I19" s="460"/>
    </row>
    <row r="20" spans="1:13" s="19" customFormat="1" ht="24.75" customHeight="1">
      <c r="A20" s="16"/>
      <c r="B20" s="460"/>
      <c r="C20" s="460"/>
      <c r="D20" s="460"/>
      <c r="E20" s="460"/>
      <c r="F20" s="460"/>
      <c r="G20" s="460"/>
      <c r="H20" s="460"/>
      <c r="I20" s="460"/>
    </row>
    <row r="21" spans="1:13" s="19" customFormat="1" ht="24.75" customHeight="1">
      <c r="A21" s="16"/>
      <c r="B21" s="460"/>
      <c r="C21" s="460"/>
      <c r="D21" s="460"/>
      <c r="E21" s="460"/>
      <c r="F21" s="460"/>
      <c r="G21" s="460"/>
      <c r="H21" s="460"/>
      <c r="I21" s="460"/>
    </row>
    <row r="22" spans="1:13" s="19" customFormat="1" ht="24.75" customHeight="1">
      <c r="A22" s="16"/>
      <c r="B22" s="460"/>
      <c r="C22" s="460"/>
      <c r="D22" s="460"/>
      <c r="E22" s="460"/>
      <c r="F22" s="460"/>
      <c r="G22" s="460"/>
      <c r="H22" s="460"/>
      <c r="I22" s="460"/>
    </row>
    <row r="23" spans="1:13" s="19" customFormat="1" ht="24.75" customHeight="1">
      <c r="A23" s="16"/>
      <c r="B23" s="460"/>
      <c r="C23" s="460"/>
      <c r="D23" s="460"/>
      <c r="E23" s="460"/>
      <c r="F23" s="460"/>
      <c r="G23" s="460"/>
      <c r="H23" s="460"/>
      <c r="I23" s="460"/>
    </row>
    <row r="24" spans="1:13" s="19" customFormat="1" ht="24.75" customHeight="1">
      <c r="A24" s="942"/>
      <c r="B24" s="942"/>
      <c r="C24" s="942"/>
      <c r="D24" s="942"/>
      <c r="E24" s="942"/>
      <c r="F24" s="942"/>
      <c r="G24" s="942"/>
      <c r="H24" s="942"/>
      <c r="I24" s="942"/>
      <c r="J24" s="942"/>
    </row>
    <row r="25" spans="1:13" s="19" customFormat="1" ht="24.75" customHeight="1">
      <c r="A25" s="454"/>
      <c r="B25" s="454"/>
      <c r="C25" s="454"/>
      <c r="D25" s="454"/>
      <c r="E25" s="454"/>
      <c r="F25" s="454"/>
      <c r="G25" s="454"/>
      <c r="H25" s="454"/>
      <c r="I25" s="454"/>
      <c r="J25" s="454"/>
    </row>
    <row r="26" spans="1:13" s="19" customFormat="1" ht="24.75" customHeight="1">
      <c r="A26" s="942"/>
      <c r="B26" s="942"/>
      <c r="C26" s="942"/>
      <c r="D26" s="942"/>
      <c r="E26" s="942"/>
      <c r="F26" s="942"/>
      <c r="G26" s="942"/>
      <c r="H26" s="942"/>
      <c r="I26" s="942"/>
      <c r="J26" s="942"/>
    </row>
    <row r="27" spans="1:13" s="19" customFormat="1" ht="24.75" customHeight="1">
      <c r="A27" s="619"/>
      <c r="B27" s="454"/>
      <c r="C27" s="454"/>
      <c r="D27" s="454"/>
      <c r="E27" s="454"/>
      <c r="F27" s="454"/>
      <c r="G27" s="454"/>
      <c r="H27" s="454"/>
      <c r="I27" s="454"/>
      <c r="J27" s="454"/>
    </row>
    <row r="28" spans="1:13" s="19" customFormat="1" ht="24.75" customHeight="1"/>
    <row r="29" spans="1:13" s="19" customFormat="1" ht="24.75" customHeight="1">
      <c r="A29" s="942"/>
      <c r="B29" s="942"/>
      <c r="C29" s="942"/>
      <c r="D29" s="942"/>
      <c r="E29" s="942"/>
      <c r="F29" s="942"/>
      <c r="G29" s="942"/>
      <c r="H29" s="942"/>
      <c r="I29" s="942"/>
      <c r="J29" s="942"/>
      <c r="K29" s="942"/>
      <c r="L29" s="618"/>
    </row>
    <row r="30" spans="1:13" s="19" customFormat="1" ht="24.75" customHeight="1">
      <c r="A30" s="942" t="s">
        <v>710</v>
      </c>
      <c r="B30" s="942"/>
      <c r="C30" s="942"/>
      <c r="D30" s="942"/>
      <c r="E30" s="942"/>
      <c r="F30" s="942"/>
      <c r="G30" s="942"/>
      <c r="H30" s="942"/>
      <c r="I30" s="942"/>
      <c r="J30" s="942"/>
      <c r="K30" s="942"/>
      <c r="L30" s="618"/>
      <c r="M30" s="618"/>
    </row>
    <row r="31" spans="1:13" s="19" customFormat="1" ht="24.75" customHeight="1">
      <c r="A31" s="942" t="s">
        <v>1129</v>
      </c>
      <c r="B31" s="942"/>
      <c r="C31" s="942"/>
      <c r="D31" s="942"/>
      <c r="E31" s="942"/>
      <c r="F31" s="942"/>
      <c r="G31" s="942"/>
      <c r="H31" s="942"/>
      <c r="I31" s="942"/>
      <c r="J31" s="942"/>
      <c r="K31" s="942"/>
      <c r="L31" s="618"/>
    </row>
    <row r="32" spans="1:13" s="19" customFormat="1" ht="24.75" customHeight="1"/>
    <row r="33" s="19" customFormat="1" ht="24.75" customHeight="1"/>
    <row r="34" s="19" customFormat="1" ht="24.75" customHeight="1"/>
  </sheetData>
  <mergeCells count="10">
    <mergeCell ref="A26:J26"/>
    <mergeCell ref="A29:K29"/>
    <mergeCell ref="A30:K30"/>
    <mergeCell ref="A31:K31"/>
    <mergeCell ref="B1:F1"/>
    <mergeCell ref="B2:I3"/>
    <mergeCell ref="C5:E5"/>
    <mergeCell ref="H11:J11"/>
    <mergeCell ref="B12:I13"/>
    <mergeCell ref="A24:J24"/>
  </mergeCells>
  <pageMargins left="0.78740157480314965" right="0.15748031496062992" top="0.62992125984251968" bottom="0.62992125984251968" header="0.31496062992125984" footer="0.27559055118110237"/>
  <pageSetup paperSize="9" scale="95" orientation="portrait" r:id="rId1"/>
  <headerFooter>
    <oddFooter>&amp;C&amp;"TH SarabunPSK,ตัวหนา"&amp;16 12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71105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3</xdr:row>
                    <xdr:rowOff>9525</xdr:rowOff>
                  </from>
                  <to>
                    <xdr:col>1</xdr:col>
                    <xdr:colOff>438150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106" r:id="rId5" name="Check Box 2">
              <controlPr defaultSize="0" autoFill="0" autoLine="0" autoPict="0">
                <anchor moveWithCells="1">
                  <from>
                    <xdr:col>5</xdr:col>
                    <xdr:colOff>247650</xdr:colOff>
                    <xdr:row>3</xdr:row>
                    <xdr:rowOff>28575</xdr:rowOff>
                  </from>
                  <to>
                    <xdr:col>5</xdr:col>
                    <xdr:colOff>447675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107" r:id="rId6" name="Check Box 3">
              <controlPr defaultSize="0" autoFill="0" autoLine="0" autoPict="0">
                <anchor moveWithCells="1">
                  <from>
                    <xdr:col>5</xdr:col>
                    <xdr:colOff>257175</xdr:colOff>
                    <xdr:row>5</xdr:row>
                    <xdr:rowOff>28575</xdr:rowOff>
                  </from>
                  <to>
                    <xdr:col>6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108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38100</xdr:rowOff>
                  </from>
                  <to>
                    <xdr:col>1</xdr:col>
                    <xdr:colOff>438150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109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9</xdr:row>
                    <xdr:rowOff>180975</xdr:rowOff>
                  </from>
                  <to>
                    <xdr:col>1</xdr:col>
                    <xdr:colOff>447675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110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38100</xdr:rowOff>
                  </from>
                  <to>
                    <xdr:col>1</xdr:col>
                    <xdr:colOff>438150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111" r:id="rId10" name="Check Box 7">
              <controlPr defaultSize="0" autoFill="0" autoLine="0" autoPict="0">
                <anchor moveWithCells="1">
                  <from>
                    <xdr:col>5</xdr:col>
                    <xdr:colOff>257175</xdr:colOff>
                    <xdr:row>7</xdr:row>
                    <xdr:rowOff>28575</xdr:rowOff>
                  </from>
                  <to>
                    <xdr:col>6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K30"/>
  <sheetViews>
    <sheetView showGridLines="0" view="pageBreakPreview" zoomScale="80" zoomScaleSheetLayoutView="80" workbookViewId="0">
      <selection sqref="A1:XFD1048576"/>
    </sheetView>
  </sheetViews>
  <sheetFormatPr defaultColWidth="9" defaultRowHeight="24.75" customHeight="1"/>
  <cols>
    <col min="1" max="1" width="1.75" style="92" customWidth="1"/>
    <col min="2" max="2" width="16.375" style="92" customWidth="1"/>
    <col min="3" max="6" width="9" style="92"/>
    <col min="7" max="7" width="11" style="92" customWidth="1"/>
    <col min="8" max="8" width="15.25" style="92" customWidth="1"/>
    <col min="9" max="9" width="0.875" style="92" hidden="1" customWidth="1"/>
    <col min="10" max="10" width="5.75" style="92" customWidth="1"/>
    <col min="11" max="16384" width="9" style="92"/>
  </cols>
  <sheetData>
    <row r="1" spans="1:1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/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24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4.7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24.75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2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24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1" spans="1:10" ht="32.25" customHeight="1"/>
    <row r="26" spans="1:10" ht="6" customHeight="1"/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1130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  <row r="30" spans="1:10" ht="30.75" customHeight="1"/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13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28"/>
  <sheetViews>
    <sheetView showGridLines="0" view="pageBreakPreview" topLeftCell="A98" zoomScale="110" zoomScaleNormal="100" zoomScaleSheetLayoutView="110" workbookViewId="0">
      <selection activeCell="P111" sqref="P111"/>
    </sheetView>
  </sheetViews>
  <sheetFormatPr defaultColWidth="9" defaultRowHeight="24"/>
  <cols>
    <col min="1" max="1" width="6.375" style="19" customWidth="1"/>
    <col min="2" max="2" width="10.625" style="19" customWidth="1"/>
    <col min="3" max="3" width="11.25" style="19" customWidth="1"/>
    <col min="4" max="4" width="9" style="19"/>
    <col min="5" max="5" width="11" style="19" customWidth="1"/>
    <col min="6" max="6" width="5.375" style="19" customWidth="1"/>
    <col min="7" max="7" width="6.375" style="19" customWidth="1"/>
    <col min="8" max="8" width="2.875" style="19" customWidth="1"/>
    <col min="9" max="9" width="5.75" style="19" customWidth="1"/>
    <col min="10" max="10" width="5.375" style="19" customWidth="1"/>
    <col min="11" max="11" width="4.375" style="19" customWidth="1"/>
    <col min="12" max="12" width="9.75" style="19" customWidth="1"/>
    <col min="13" max="13" width="1.125" style="19" customWidth="1"/>
    <col min="14" max="16384" width="9" style="19"/>
  </cols>
  <sheetData>
    <row r="1" spans="1:15" ht="69" customHeight="1">
      <c r="A1" s="22" t="s">
        <v>1131</v>
      </c>
    </row>
    <row r="2" spans="1:15">
      <c r="B2" s="19" t="s">
        <v>99</v>
      </c>
    </row>
    <row r="3" spans="1:15">
      <c r="C3" s="19" t="s">
        <v>100</v>
      </c>
    </row>
    <row r="4" spans="1:15">
      <c r="C4" s="19" t="s">
        <v>560</v>
      </c>
    </row>
    <row r="5" spans="1:15">
      <c r="C5" s="19" t="s">
        <v>101</v>
      </c>
    </row>
    <row r="6" spans="1:15">
      <c r="B6" s="19" t="s">
        <v>102</v>
      </c>
    </row>
    <row r="7" spans="1:15">
      <c r="A7" s="22" t="s">
        <v>103</v>
      </c>
    </row>
    <row r="8" spans="1:15">
      <c r="B8" s="631" t="s">
        <v>575</v>
      </c>
      <c r="C8" s="373"/>
      <c r="D8" s="373"/>
      <c r="E8" s="373"/>
      <c r="F8" s="631"/>
      <c r="G8" s="631"/>
      <c r="H8" s="631"/>
      <c r="I8" s="631"/>
      <c r="J8" s="631"/>
      <c r="K8" s="631"/>
      <c r="L8" s="631"/>
      <c r="M8" s="631"/>
    </row>
    <row r="9" spans="1:15">
      <c r="B9" s="631" t="s">
        <v>600</v>
      </c>
      <c r="C9" s="373"/>
      <c r="D9" s="373"/>
      <c r="E9" s="373"/>
      <c r="F9" s="631"/>
      <c r="G9" s="631"/>
      <c r="H9" s="631"/>
      <c r="I9" s="631"/>
      <c r="J9" s="631"/>
      <c r="K9" s="631"/>
      <c r="L9" s="631"/>
      <c r="M9" s="631"/>
    </row>
    <row r="10" spans="1:15">
      <c r="B10" s="631"/>
      <c r="C10" s="373"/>
      <c r="D10" s="373"/>
      <c r="E10" s="373"/>
      <c r="F10" s="631"/>
      <c r="G10" s="631"/>
      <c r="H10" s="631"/>
      <c r="I10" s="631"/>
      <c r="J10" s="631"/>
      <c r="K10" s="631"/>
      <c r="L10" s="631"/>
      <c r="M10" s="631"/>
      <c r="O10" s="632"/>
    </row>
    <row r="11" spans="1:1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</row>
    <row r="12" spans="1:1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</row>
    <row r="13" spans="1:1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</row>
    <row r="15" spans="1:1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1:15">
      <c r="A16" s="970"/>
      <c r="B16" s="970"/>
      <c r="C16" s="970"/>
      <c r="D16" s="970"/>
      <c r="E16" s="970"/>
      <c r="F16" s="970"/>
      <c r="G16" s="970"/>
      <c r="H16" s="970"/>
      <c r="I16" s="970"/>
      <c r="J16" s="970"/>
      <c r="K16" s="970"/>
      <c r="L16" s="970"/>
      <c r="M16" s="16"/>
    </row>
    <row r="17" spans="1:1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</row>
    <row r="18" spans="1:13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</row>
    <row r="21" spans="1:1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</row>
    <row r="22" spans="1:13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</row>
    <row r="24" spans="1:13">
      <c r="A24" s="949" t="s">
        <v>1132</v>
      </c>
      <c r="B24" s="949"/>
      <c r="C24" s="949"/>
      <c r="D24" s="949"/>
      <c r="E24" s="949"/>
      <c r="F24" s="949"/>
      <c r="G24" s="949"/>
      <c r="H24" s="949"/>
      <c r="I24" s="949"/>
      <c r="J24" s="949"/>
      <c r="K24" s="949"/>
      <c r="L24" s="949"/>
    </row>
    <row r="25" spans="1:13">
      <c r="A25" s="21" t="s">
        <v>635</v>
      </c>
    </row>
    <row r="31" spans="1:13" ht="2.25" customHeight="1"/>
    <row r="32" spans="1:13" hidden="1"/>
    <row r="33" spans="1:4" hidden="1"/>
    <row r="34" spans="1:4" hidden="1"/>
    <row r="35" spans="1:4" hidden="1"/>
    <row r="36" spans="1:4" hidden="1"/>
    <row r="37" spans="1:4" hidden="1"/>
    <row r="38" spans="1:4" hidden="1"/>
    <row r="39" spans="1:4" hidden="1"/>
    <row r="40" spans="1:4" hidden="1"/>
    <row r="41" spans="1:4" ht="34.5" customHeight="1"/>
    <row r="42" spans="1:4">
      <c r="A42" s="22" t="s">
        <v>103</v>
      </c>
    </row>
    <row r="43" spans="1:4">
      <c r="B43" s="631" t="s">
        <v>575</v>
      </c>
      <c r="C43" s="373"/>
      <c r="D43" s="373"/>
    </row>
    <row r="44" spans="1:4">
      <c r="B44" s="631" t="s">
        <v>913</v>
      </c>
      <c r="C44" s="373"/>
      <c r="D44" s="373"/>
    </row>
    <row r="58" spans="2:4" hidden="1"/>
    <row r="59" spans="2:4">
      <c r="B59" s="631" t="s">
        <v>915</v>
      </c>
      <c r="C59" s="373"/>
      <c r="D59" s="373"/>
    </row>
    <row r="72" ht="3" customHeight="1"/>
    <row r="73" hidden="1"/>
    <row r="74" ht="15" hidden="1" customHeight="1"/>
    <row r="75" ht="54" hidden="1" customHeight="1"/>
    <row r="76" hidden="1"/>
    <row r="77" hidden="1"/>
    <row r="78" hidden="1"/>
    <row r="79" hidden="1"/>
    <row r="80" ht="19.5" customHeight="1"/>
    <row r="81" spans="1:4" ht="11.25" customHeight="1"/>
    <row r="82" spans="1:4" ht="14.25" customHeight="1"/>
    <row r="83" spans="1:4">
      <c r="A83" s="22" t="s">
        <v>103</v>
      </c>
    </row>
    <row r="84" spans="1:4">
      <c r="B84" s="631" t="s">
        <v>575</v>
      </c>
      <c r="C84" s="373"/>
      <c r="D84" s="373"/>
    </row>
    <row r="85" spans="1:4">
      <c r="B85" s="631" t="s">
        <v>916</v>
      </c>
      <c r="C85" s="373"/>
      <c r="D85" s="373"/>
    </row>
    <row r="100" spans="2:4" ht="3.75" customHeight="1"/>
    <row r="101" spans="2:4" hidden="1"/>
    <row r="102" spans="2:4">
      <c r="B102" s="22" t="s">
        <v>917</v>
      </c>
      <c r="C102" s="22"/>
      <c r="D102" s="22"/>
    </row>
    <row r="119" ht="74.25" customHeight="1"/>
    <row r="128" ht="291" customHeight="1"/>
  </sheetData>
  <mergeCells count="2">
    <mergeCell ref="A16:L16"/>
    <mergeCell ref="A24:L24"/>
  </mergeCells>
  <phoneticPr fontId="3" type="noConversion"/>
  <pageMargins left="0.59055118110236227" right="0.39370078740157483" top="0.78740157480314965" bottom="0.59055118110236227" header="0.31496062992125984" footer="0.31496062992125984"/>
  <pageSetup paperSize="9" scale="95" firstPageNumber="11" orientation="portrait" r:id="rId1"/>
  <headerFooter>
    <oddFooter>&amp;C&amp;"TH SarabunPSK,ตัวหนา"&amp;16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34"/>
  <sheetViews>
    <sheetView showGridLines="0" view="pageBreakPreview" topLeftCell="A5" zoomScale="90" zoomScaleNormal="100" zoomScaleSheetLayoutView="90" workbookViewId="0">
      <selection sqref="A1:XFD1048576"/>
    </sheetView>
  </sheetViews>
  <sheetFormatPr defaultColWidth="9" defaultRowHeight="24"/>
  <cols>
    <col min="1" max="1" width="6.375" style="19" customWidth="1"/>
    <col min="2" max="2" width="10.625" style="19" customWidth="1"/>
    <col min="3" max="3" width="11.25" style="19" customWidth="1"/>
    <col min="4" max="4" width="9" style="19"/>
    <col min="5" max="5" width="11" style="19" customWidth="1"/>
    <col min="6" max="6" width="5.375" style="19" customWidth="1"/>
    <col min="7" max="7" width="6.375" style="19" customWidth="1"/>
    <col min="8" max="8" width="4.75" style="19" customWidth="1"/>
    <col min="9" max="9" width="5.75" style="19" customWidth="1"/>
    <col min="10" max="10" width="5.375" style="19" customWidth="1"/>
    <col min="11" max="11" width="4.375" style="19" customWidth="1"/>
    <col min="12" max="12" width="10.875" style="19" customWidth="1"/>
    <col min="13" max="16384" width="9" style="19"/>
  </cols>
  <sheetData>
    <row r="1" spans="1:15" ht="48.75" customHeight="1">
      <c r="B1" s="631" t="s">
        <v>576</v>
      </c>
      <c r="C1" s="373"/>
      <c r="D1" s="373"/>
      <c r="E1" s="373"/>
      <c r="F1" s="631"/>
      <c r="G1" s="631"/>
      <c r="H1" s="631"/>
      <c r="I1" s="631"/>
      <c r="J1" s="631"/>
      <c r="K1" s="631"/>
      <c r="L1" s="631"/>
      <c r="M1" s="631"/>
    </row>
    <row r="2" spans="1:15" ht="9" customHeight="1" thickBot="1">
      <c r="B2" s="631"/>
      <c r="C2" s="373"/>
      <c r="D2" s="373"/>
      <c r="E2" s="373"/>
      <c r="F2" s="631"/>
      <c r="G2" s="631"/>
      <c r="H2" s="631"/>
      <c r="I2" s="631"/>
      <c r="J2" s="631"/>
      <c r="K2" s="631"/>
      <c r="L2" s="631"/>
      <c r="M2" s="631"/>
      <c r="O2" s="632"/>
    </row>
    <row r="3" spans="1:15">
      <c r="A3" s="595"/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</row>
    <row r="4" spans="1:15">
      <c r="A4" s="535"/>
      <c r="B4" s="16"/>
      <c r="C4" s="16"/>
      <c r="D4" s="16"/>
      <c r="E4" s="16"/>
      <c r="F4" s="16"/>
      <c r="G4" s="16"/>
      <c r="H4" s="16"/>
      <c r="I4" s="16"/>
      <c r="J4" s="16"/>
      <c r="K4" s="16"/>
      <c r="L4" s="536"/>
    </row>
    <row r="5" spans="1:15">
      <c r="A5" s="535"/>
      <c r="B5" s="16"/>
      <c r="C5" s="16"/>
      <c r="D5" s="16"/>
      <c r="E5" s="16"/>
      <c r="F5" s="16"/>
      <c r="G5" s="16"/>
      <c r="H5" s="16"/>
      <c r="I5" s="16"/>
      <c r="J5" s="16"/>
      <c r="K5" s="16"/>
      <c r="L5" s="536"/>
    </row>
    <row r="6" spans="1:15">
      <c r="A6" s="535"/>
      <c r="B6" s="16"/>
      <c r="C6" s="16"/>
      <c r="D6" s="16"/>
      <c r="E6" s="16"/>
      <c r="F6" s="16"/>
      <c r="G6" s="16"/>
      <c r="H6" s="16"/>
      <c r="I6" s="16"/>
      <c r="J6" s="16"/>
      <c r="K6" s="16"/>
      <c r="L6" s="536"/>
    </row>
    <row r="7" spans="1:15">
      <c r="A7" s="535"/>
      <c r="B7" s="16"/>
      <c r="C7" s="16"/>
      <c r="D7" s="16"/>
      <c r="E7" s="16"/>
      <c r="F7" s="16"/>
      <c r="G7" s="16"/>
      <c r="H7" s="16"/>
      <c r="I7" s="16"/>
      <c r="J7" s="16"/>
      <c r="K7" s="16"/>
      <c r="L7" s="536"/>
    </row>
    <row r="8" spans="1:15">
      <c r="A8" s="971"/>
      <c r="B8" s="970"/>
      <c r="C8" s="970"/>
      <c r="D8" s="970"/>
      <c r="E8" s="970"/>
      <c r="F8" s="970"/>
      <c r="G8" s="970"/>
      <c r="H8" s="970"/>
      <c r="I8" s="970"/>
      <c r="J8" s="970"/>
      <c r="K8" s="970"/>
      <c r="L8" s="972"/>
    </row>
    <row r="9" spans="1:15">
      <c r="A9" s="535"/>
      <c r="B9" s="16"/>
      <c r="C9" s="16"/>
      <c r="D9" s="16"/>
      <c r="E9" s="16"/>
      <c r="F9" s="16"/>
      <c r="G9" s="16"/>
      <c r="H9" s="16"/>
      <c r="I9" s="16"/>
      <c r="J9" s="16"/>
      <c r="K9" s="16"/>
      <c r="L9" s="536"/>
    </row>
    <row r="10" spans="1:15">
      <c r="A10" s="53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536"/>
    </row>
    <row r="11" spans="1:15">
      <c r="A11" s="53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536"/>
    </row>
    <row r="12" spans="1:15">
      <c r="A12" s="53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536"/>
    </row>
    <row r="13" spans="1:15">
      <c r="A13" s="53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536"/>
    </row>
    <row r="14" spans="1:15" ht="24.75" thickBot="1">
      <c r="A14" s="538"/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5" ht="15" customHeight="1">
      <c r="A15" s="973"/>
      <c r="B15" s="973"/>
      <c r="C15" s="973"/>
      <c r="D15" s="973"/>
      <c r="E15" s="973"/>
      <c r="F15" s="973"/>
      <c r="G15" s="973"/>
      <c r="H15" s="973"/>
      <c r="I15" s="973"/>
      <c r="J15" s="973"/>
      <c r="K15" s="973"/>
      <c r="L15" s="973"/>
    </row>
    <row r="16" spans="1:15">
      <c r="A16" s="949" t="s">
        <v>1133</v>
      </c>
      <c r="B16" s="949"/>
      <c r="C16" s="949"/>
      <c r="D16" s="949"/>
      <c r="E16" s="949"/>
      <c r="F16" s="949"/>
      <c r="G16" s="949"/>
      <c r="H16" s="949"/>
      <c r="I16" s="949"/>
      <c r="J16" s="949"/>
      <c r="K16" s="949"/>
      <c r="L16" s="949"/>
    </row>
    <row r="17" spans="1:12">
      <c r="A17" s="373" t="s">
        <v>10</v>
      </c>
      <c r="B17" s="455"/>
      <c r="C17" s="455"/>
      <c r="D17" s="455"/>
      <c r="E17" s="455"/>
      <c r="F17" s="455"/>
      <c r="G17" s="455"/>
      <c r="H17" s="455"/>
      <c r="I17" s="455"/>
      <c r="J17" s="455"/>
      <c r="K17" s="455"/>
      <c r="L17" s="455"/>
    </row>
    <row r="19" spans="1:12" ht="24.75" thickBot="1">
      <c r="B19" s="22" t="s">
        <v>577</v>
      </c>
    </row>
    <row r="20" spans="1:12">
      <c r="A20" s="595"/>
      <c r="B20" s="597"/>
      <c r="C20" s="597"/>
      <c r="D20" s="597"/>
      <c r="E20" s="597"/>
      <c r="F20" s="597"/>
      <c r="G20" s="597"/>
      <c r="H20" s="597"/>
      <c r="I20" s="597"/>
      <c r="J20" s="597"/>
      <c r="K20" s="597"/>
      <c r="L20" s="598"/>
    </row>
    <row r="21" spans="1:12">
      <c r="A21" s="535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536"/>
    </row>
    <row r="22" spans="1:12">
      <c r="A22" s="53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536"/>
    </row>
    <row r="23" spans="1:12">
      <c r="A23" s="535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536"/>
    </row>
    <row r="24" spans="1:12">
      <c r="A24" s="53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536"/>
    </row>
    <row r="25" spans="1:12">
      <c r="A25" s="974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6"/>
    </row>
    <row r="26" spans="1:12">
      <c r="A26" s="535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536"/>
    </row>
    <row r="27" spans="1:12">
      <c r="A27" s="535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536"/>
    </row>
    <row r="28" spans="1:12">
      <c r="A28" s="535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536"/>
    </row>
    <row r="29" spans="1:12">
      <c r="A29" s="535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536"/>
    </row>
    <row r="30" spans="1:12">
      <c r="A30" s="535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536"/>
    </row>
    <row r="31" spans="1:12" ht="24.75" thickBot="1">
      <c r="A31" s="538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40"/>
    </row>
    <row r="32" spans="1:12" ht="15" customHeight="1">
      <c r="A32" s="973"/>
      <c r="B32" s="973"/>
      <c r="C32" s="973"/>
      <c r="D32" s="973"/>
      <c r="E32" s="973"/>
      <c r="F32" s="973"/>
      <c r="G32" s="973"/>
      <c r="H32" s="973"/>
      <c r="I32" s="973"/>
      <c r="J32" s="973"/>
      <c r="K32" s="973"/>
      <c r="L32" s="973"/>
    </row>
    <row r="33" spans="1:12">
      <c r="A33" s="949" t="s">
        <v>1134</v>
      </c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</row>
    <row r="34" spans="1:12">
      <c r="A34" s="21" t="s">
        <v>660</v>
      </c>
    </row>
  </sheetData>
  <mergeCells count="6">
    <mergeCell ref="A33:L33"/>
    <mergeCell ref="A8:L8"/>
    <mergeCell ref="A15:L15"/>
    <mergeCell ref="A16:L16"/>
    <mergeCell ref="A25:L25"/>
    <mergeCell ref="A32:L32"/>
  </mergeCells>
  <phoneticPr fontId="3" type="noConversion"/>
  <pageMargins left="0.59055118110236227" right="0.31496062992125984" top="0.78740157480314965" bottom="0.59055118110236227" header="0.31496062992125984" footer="0.31496062992125984"/>
  <pageSetup paperSize="9" scale="88" firstPageNumber="11" orientation="portrait" r:id="rId1"/>
  <headerFooter>
    <oddFooter>&amp;C&amp;"TH SarabunPSK,ตัวหนา"&amp;16 15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E35"/>
  <sheetViews>
    <sheetView showGridLines="0" view="pageBreakPreview" zoomScale="90" zoomScaleNormal="100" zoomScaleSheetLayoutView="90" workbookViewId="0"/>
  </sheetViews>
  <sheetFormatPr defaultColWidth="17.5" defaultRowHeight="24"/>
  <cols>
    <col min="1" max="4" width="17.5" style="21"/>
    <col min="5" max="5" width="16" style="21" customWidth="1"/>
    <col min="6" max="6" width="8.625" style="21" customWidth="1"/>
    <col min="7" max="16384" width="17.5" style="21"/>
  </cols>
  <sheetData>
    <row r="1" spans="1:5" ht="33" customHeight="1">
      <c r="A1" s="404" t="s">
        <v>680</v>
      </c>
    </row>
    <row r="2" spans="1:5" ht="9.75" customHeight="1" thickBot="1"/>
    <row r="3" spans="1:5">
      <c r="A3" s="633"/>
      <c r="B3" s="634"/>
      <c r="C3" s="634"/>
      <c r="D3" s="634"/>
      <c r="E3" s="635"/>
    </row>
    <row r="4" spans="1:5">
      <c r="A4" s="636"/>
      <c r="B4" s="557"/>
      <c r="C4" s="557"/>
      <c r="D4" s="557"/>
      <c r="E4" s="637"/>
    </row>
    <row r="5" spans="1:5">
      <c r="A5" s="636"/>
      <c r="B5" s="557"/>
      <c r="C5" s="557"/>
      <c r="D5" s="557"/>
      <c r="E5" s="637"/>
    </row>
    <row r="6" spans="1:5">
      <c r="A6" s="636"/>
      <c r="B6" s="557"/>
      <c r="C6" s="557"/>
      <c r="D6" s="557"/>
      <c r="E6" s="637"/>
    </row>
    <row r="7" spans="1:5">
      <c r="A7" s="636"/>
      <c r="B7" s="557"/>
      <c r="C7" s="557"/>
      <c r="D7" s="557"/>
      <c r="E7" s="637"/>
    </row>
    <row r="8" spans="1:5" ht="33" customHeight="1">
      <c r="A8" s="978"/>
      <c r="B8" s="979"/>
      <c r="C8" s="979"/>
      <c r="D8" s="979"/>
      <c r="E8" s="980"/>
    </row>
    <row r="9" spans="1:5">
      <c r="A9" s="636"/>
      <c r="B9" s="638"/>
      <c r="C9" s="638"/>
      <c r="D9" s="638"/>
      <c r="E9" s="637"/>
    </row>
    <row r="10" spans="1:5">
      <c r="A10" s="636"/>
      <c r="B10" s="557"/>
      <c r="C10" s="557"/>
      <c r="D10" s="557"/>
      <c r="E10" s="637"/>
    </row>
    <row r="11" spans="1:5">
      <c r="A11" s="636"/>
      <c r="B11" s="557"/>
      <c r="C11" s="557"/>
      <c r="D11" s="557"/>
      <c r="E11" s="637"/>
    </row>
    <row r="12" spans="1:5">
      <c r="A12" s="636"/>
      <c r="B12" s="557"/>
      <c r="C12" s="557"/>
      <c r="D12" s="557"/>
      <c r="E12" s="637"/>
    </row>
    <row r="13" spans="1:5">
      <c r="A13" s="636"/>
      <c r="B13" s="557"/>
      <c r="C13" s="557"/>
      <c r="D13" s="557"/>
      <c r="E13" s="637"/>
    </row>
    <row r="14" spans="1:5" ht="24.75" thickBot="1">
      <c r="A14" s="639"/>
      <c r="B14" s="640"/>
      <c r="C14" s="640"/>
      <c r="D14" s="640"/>
      <c r="E14" s="641"/>
    </row>
    <row r="15" spans="1:5" ht="32.25" customHeight="1">
      <c r="A15" s="977" t="s">
        <v>1135</v>
      </c>
      <c r="B15" s="977"/>
      <c r="C15" s="977"/>
      <c r="D15" s="977"/>
      <c r="E15" s="977"/>
    </row>
    <row r="16" spans="1:5">
      <c r="A16" s="373" t="s">
        <v>11</v>
      </c>
      <c r="B16" s="405"/>
      <c r="C16" s="405"/>
      <c r="D16" s="405"/>
      <c r="E16" s="405"/>
    </row>
    <row r="17" spans="1:5">
      <c r="A17" s="373"/>
      <c r="B17" s="405"/>
      <c r="C17" s="405"/>
      <c r="D17" s="405"/>
      <c r="E17" s="405"/>
    </row>
    <row r="18" spans="1:5">
      <c r="A18" s="981" t="s">
        <v>798</v>
      </c>
      <c r="B18" s="981"/>
      <c r="C18" s="981"/>
      <c r="D18" s="981"/>
      <c r="E18" s="981"/>
    </row>
    <row r="19" spans="1:5" ht="9.75" customHeight="1" thickBot="1"/>
    <row r="20" spans="1:5">
      <c r="A20" s="633"/>
      <c r="B20" s="634"/>
      <c r="C20" s="634"/>
      <c r="D20" s="634"/>
      <c r="E20" s="635"/>
    </row>
    <row r="21" spans="1:5">
      <c r="A21" s="636"/>
      <c r="B21" s="557"/>
      <c r="C21" s="557"/>
      <c r="D21" s="557"/>
      <c r="E21" s="637"/>
    </row>
    <row r="22" spans="1:5">
      <c r="A22" s="636"/>
      <c r="B22" s="557"/>
      <c r="C22" s="557"/>
      <c r="D22" s="557"/>
      <c r="E22" s="637"/>
    </row>
    <row r="23" spans="1:5">
      <c r="A23" s="636"/>
      <c r="B23" s="557"/>
      <c r="C23" s="557"/>
      <c r="D23" s="557"/>
      <c r="E23" s="637"/>
    </row>
    <row r="24" spans="1:5">
      <c r="A24" s="636"/>
      <c r="B24" s="557"/>
      <c r="C24" s="557"/>
      <c r="D24" s="557"/>
      <c r="E24" s="637"/>
    </row>
    <row r="25" spans="1:5" ht="33" customHeight="1">
      <c r="A25" s="978"/>
      <c r="B25" s="979"/>
      <c r="C25" s="979"/>
      <c r="D25" s="979"/>
      <c r="E25" s="980"/>
    </row>
    <row r="26" spans="1:5">
      <c r="A26" s="636"/>
      <c r="B26" s="638"/>
      <c r="C26" s="638"/>
      <c r="D26" s="638"/>
      <c r="E26" s="637"/>
    </row>
    <row r="27" spans="1:5">
      <c r="A27" s="636"/>
      <c r="B27" s="557"/>
      <c r="C27" s="557"/>
      <c r="D27" s="557"/>
      <c r="E27" s="637"/>
    </row>
    <row r="28" spans="1:5">
      <c r="A28" s="636"/>
      <c r="B28" s="557"/>
      <c r="C28" s="557"/>
      <c r="D28" s="557"/>
      <c r="E28" s="637"/>
    </row>
    <row r="29" spans="1:5">
      <c r="A29" s="636"/>
      <c r="B29" s="557"/>
      <c r="C29" s="557"/>
      <c r="D29" s="557"/>
      <c r="E29" s="637"/>
    </row>
    <row r="30" spans="1:5">
      <c r="A30" s="636"/>
      <c r="B30" s="557"/>
      <c r="C30" s="557"/>
      <c r="D30" s="557"/>
      <c r="E30" s="637"/>
    </row>
    <row r="31" spans="1:5" ht="24.75" thickBot="1">
      <c r="A31" s="639"/>
      <c r="B31" s="640"/>
      <c r="C31" s="640"/>
      <c r="D31" s="640"/>
      <c r="E31" s="641"/>
    </row>
    <row r="32" spans="1:5" ht="31.5" customHeight="1">
      <c r="A32" s="977" t="s">
        <v>1136</v>
      </c>
      <c r="B32" s="977"/>
      <c r="C32" s="977"/>
      <c r="D32" s="977"/>
      <c r="E32" s="977"/>
    </row>
    <row r="33" spans="1:3">
      <c r="A33" s="21" t="s">
        <v>12</v>
      </c>
    </row>
    <row r="35" spans="1:3">
      <c r="C35" s="642"/>
    </row>
  </sheetData>
  <mergeCells count="5">
    <mergeCell ref="A32:E32"/>
    <mergeCell ref="A8:E8"/>
    <mergeCell ref="A15:E15"/>
    <mergeCell ref="A25:E25"/>
    <mergeCell ref="A18:E18"/>
  </mergeCells>
  <phoneticPr fontId="3" type="noConversion"/>
  <pageMargins left="0.86614173228346458" right="0.31496062992125984" top="0.78740157480314965" bottom="0.59055118110236227" header="0.31496062992125984" footer="0.31496062992125984"/>
  <pageSetup paperSize="9" scale="90" firstPageNumber="15" orientation="portrait" r:id="rId1"/>
  <headerFooter>
    <oddFooter>&amp;C&amp;"TH SarabunPSK,ตัวหนา"&amp;16 16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70C0"/>
  </sheetPr>
  <dimension ref="A1:I45"/>
  <sheetViews>
    <sheetView showGridLines="0" view="pageBreakPreview" topLeftCell="A15" zoomScaleNormal="70" zoomScaleSheetLayoutView="100" zoomScalePageLayoutView="80" workbookViewId="0">
      <selection activeCell="E28" sqref="E28"/>
    </sheetView>
  </sheetViews>
  <sheetFormatPr defaultColWidth="9" defaultRowHeight="21.75"/>
  <cols>
    <col min="1" max="1" width="0.875" style="23" customWidth="1"/>
    <col min="2" max="2" width="4" style="23" customWidth="1"/>
    <col min="3" max="3" width="5.875" style="23" customWidth="1"/>
    <col min="4" max="4" width="11.5" style="23" customWidth="1"/>
    <col min="5" max="5" width="11.25" style="23" customWidth="1"/>
    <col min="6" max="6" width="7" style="23" customWidth="1"/>
    <col min="7" max="7" width="10" style="23" customWidth="1"/>
    <col min="8" max="8" width="32.5" style="23" customWidth="1"/>
    <col min="9" max="9" width="18.625" style="23" customWidth="1"/>
    <col min="10" max="16384" width="9" style="23"/>
  </cols>
  <sheetData>
    <row r="1" spans="1:9" ht="31.5" customHeight="1">
      <c r="A1" s="511"/>
      <c r="B1" s="512"/>
      <c r="C1" s="512"/>
      <c r="D1" s="512"/>
      <c r="E1" s="512"/>
      <c r="F1" s="512"/>
      <c r="G1" s="512"/>
      <c r="H1" s="513"/>
    </row>
    <row r="2" spans="1:9" ht="32.25" customHeight="1">
      <c r="A2" s="514"/>
      <c r="B2" s="893" t="s">
        <v>34</v>
      </c>
      <c r="C2" s="894"/>
      <c r="D2" s="894"/>
      <c r="E2" s="894"/>
      <c r="F2" s="894"/>
      <c r="G2" s="894"/>
      <c r="H2" s="895"/>
      <c r="I2" s="515"/>
    </row>
    <row r="3" spans="1:9" s="83" customFormat="1" ht="32.25" customHeight="1">
      <c r="A3" s="516"/>
      <c r="B3" s="517"/>
      <c r="C3" s="896" t="s">
        <v>567</v>
      </c>
      <c r="D3" s="896"/>
      <c r="E3" s="518" t="str">
        <f>ปก!F19</f>
        <v>อาคารชุดพักอาศัยมหาวิทยาลัยมหิดล ศาลายา</v>
      </c>
      <c r="F3" s="519"/>
      <c r="G3" s="519"/>
      <c r="H3" s="520"/>
      <c r="I3" s="521"/>
    </row>
    <row r="4" spans="1:9" s="83" customFormat="1" ht="9" customHeight="1">
      <c r="A4" s="516"/>
      <c r="B4" s="86"/>
      <c r="C4" s="86"/>
      <c r="D4" s="86"/>
      <c r="E4" s="86"/>
      <c r="F4" s="86"/>
      <c r="G4" s="86"/>
      <c r="H4" s="522"/>
      <c r="I4" s="86"/>
    </row>
    <row r="5" spans="1:9" s="87" customFormat="1" ht="33.75" customHeight="1">
      <c r="A5" s="523"/>
      <c r="B5" s="524" t="s">
        <v>56</v>
      </c>
      <c r="C5" s="525"/>
      <c r="D5" s="525"/>
      <c r="E5" s="525"/>
      <c r="F5" s="525"/>
      <c r="G5" s="525"/>
      <c r="H5" s="526"/>
      <c r="I5" s="525"/>
    </row>
    <row r="6" spans="1:9" s="83" customFormat="1" ht="22.5" customHeight="1">
      <c r="A6" s="516"/>
      <c r="B6" s="86"/>
      <c r="C6" s="527" t="s">
        <v>999</v>
      </c>
      <c r="D6" s="528"/>
      <c r="E6" s="528"/>
      <c r="F6" s="528"/>
      <c r="G6" s="86"/>
      <c r="H6" s="522"/>
      <c r="I6" s="86"/>
    </row>
    <row r="7" spans="1:9" s="83" customFormat="1" ht="22.5" customHeight="1">
      <c r="A7" s="516"/>
      <c r="B7" s="86" t="s">
        <v>1000</v>
      </c>
      <c r="C7" s="86"/>
      <c r="D7" s="86"/>
      <c r="E7" s="529"/>
      <c r="F7" s="529"/>
      <c r="G7" s="529"/>
      <c r="H7" s="522"/>
      <c r="I7" s="86"/>
    </row>
    <row r="8" spans="1:9" s="83" customFormat="1">
      <c r="A8" s="516"/>
      <c r="B8" s="86"/>
      <c r="C8" s="86"/>
      <c r="D8" s="86"/>
      <c r="E8" s="86"/>
      <c r="F8" s="86"/>
      <c r="G8" s="86"/>
      <c r="H8" s="522"/>
      <c r="I8" s="86"/>
    </row>
    <row r="9" spans="1:9" s="83" customFormat="1" ht="21" customHeight="1">
      <c r="A9" s="516"/>
      <c r="B9" s="86"/>
      <c r="C9" s="86"/>
      <c r="D9" s="86"/>
      <c r="E9" s="86"/>
      <c r="F9" s="86" t="s">
        <v>1112</v>
      </c>
      <c r="G9" s="86"/>
      <c r="H9" s="522"/>
      <c r="I9" s="86"/>
    </row>
    <row r="10" spans="1:9" s="83" customFormat="1" ht="21" customHeight="1">
      <c r="A10" s="516"/>
      <c r="B10" s="86"/>
      <c r="C10" s="86"/>
      <c r="D10" s="86"/>
      <c r="E10" s="86"/>
      <c r="F10" s="86" t="s">
        <v>897</v>
      </c>
      <c r="G10" s="86"/>
      <c r="H10" s="522"/>
      <c r="I10" s="86"/>
    </row>
    <row r="11" spans="1:9" s="83" customFormat="1" ht="21" customHeight="1">
      <c r="A11" s="516"/>
      <c r="B11" s="86"/>
      <c r="C11" s="86"/>
      <c r="D11" s="86"/>
      <c r="E11" s="86"/>
      <c r="F11" s="86" t="s">
        <v>35</v>
      </c>
      <c r="G11" s="86"/>
      <c r="H11" s="522"/>
      <c r="I11" s="86"/>
    </row>
    <row r="12" spans="1:9" s="83" customFormat="1">
      <c r="A12" s="516"/>
      <c r="B12" s="86"/>
      <c r="C12" s="86"/>
      <c r="D12" s="86"/>
      <c r="E12" s="86"/>
      <c r="F12" s="86" t="s">
        <v>896</v>
      </c>
      <c r="G12" s="86"/>
      <c r="H12" s="522"/>
      <c r="I12" s="86"/>
    </row>
    <row r="13" spans="1:9" s="83" customFormat="1" ht="34.5" customHeight="1">
      <c r="A13" s="516"/>
      <c r="B13" s="524" t="s">
        <v>57</v>
      </c>
      <c r="C13" s="86"/>
      <c r="D13" s="86"/>
      <c r="E13" s="86"/>
      <c r="F13" s="86"/>
      <c r="G13" s="86"/>
      <c r="H13" s="522"/>
      <c r="I13" s="86"/>
    </row>
    <row r="14" spans="1:9" s="83" customFormat="1" ht="22.5" customHeight="1">
      <c r="A14" s="516"/>
      <c r="B14" s="86" t="s">
        <v>1001</v>
      </c>
      <c r="C14" s="86"/>
      <c r="D14" s="528"/>
      <c r="E14" s="530"/>
      <c r="F14" s="529"/>
      <c r="G14" s="86"/>
      <c r="H14" s="531"/>
      <c r="I14" s="86"/>
    </row>
    <row r="15" spans="1:9" s="83" customFormat="1" ht="26.25" customHeight="1">
      <c r="A15" s="516"/>
      <c r="B15" s="86" t="s">
        <v>1002</v>
      </c>
      <c r="C15" s="86"/>
      <c r="D15" s="86"/>
      <c r="E15" s="86"/>
      <c r="F15" s="86"/>
      <c r="G15" s="86"/>
      <c r="H15" s="522"/>
      <c r="I15" s="86"/>
    </row>
    <row r="16" spans="1:9" s="83" customFormat="1">
      <c r="A16" s="516"/>
      <c r="B16" s="86"/>
      <c r="C16" s="86"/>
      <c r="D16" s="86"/>
      <c r="E16" s="86"/>
      <c r="F16" s="86"/>
      <c r="G16" s="86"/>
      <c r="H16" s="522"/>
      <c r="I16" s="86"/>
    </row>
    <row r="17" spans="1:9" s="83" customFormat="1">
      <c r="A17" s="516"/>
      <c r="B17" s="86" t="s">
        <v>634</v>
      </c>
      <c r="C17" s="86"/>
      <c r="D17" s="86"/>
      <c r="E17" s="86"/>
      <c r="F17" s="86" t="s">
        <v>1115</v>
      </c>
      <c r="G17" s="86"/>
      <c r="H17" s="522"/>
      <c r="I17" s="86"/>
    </row>
    <row r="18" spans="1:9" s="83" customFormat="1">
      <c r="A18" s="516"/>
      <c r="B18" s="891" t="s">
        <v>1037</v>
      </c>
      <c r="C18" s="891"/>
      <c r="D18" s="891"/>
      <c r="E18" s="891"/>
      <c r="F18" s="86" t="s">
        <v>58</v>
      </c>
      <c r="G18" s="891" t="s">
        <v>1114</v>
      </c>
      <c r="H18" s="892"/>
      <c r="I18" s="86"/>
    </row>
    <row r="19" spans="1:9" s="83" customFormat="1">
      <c r="A19" s="516"/>
      <c r="B19" s="897" t="s">
        <v>898</v>
      </c>
      <c r="C19" s="897"/>
      <c r="D19" s="897"/>
      <c r="E19" s="897"/>
      <c r="F19" s="897" t="s">
        <v>1113</v>
      </c>
      <c r="G19" s="897"/>
      <c r="H19" s="898"/>
      <c r="I19" s="86"/>
    </row>
    <row r="20" spans="1:9" s="83" customFormat="1">
      <c r="A20" s="516"/>
      <c r="B20" s="891" t="s">
        <v>899</v>
      </c>
      <c r="C20" s="891"/>
      <c r="D20" s="891"/>
      <c r="E20" s="891"/>
      <c r="F20" s="86"/>
      <c r="G20" s="891" t="s">
        <v>1116</v>
      </c>
      <c r="H20" s="892"/>
      <c r="I20" s="86"/>
    </row>
    <row r="21" spans="1:9" s="83" customFormat="1">
      <c r="A21" s="516"/>
      <c r="B21" s="86" t="s">
        <v>36</v>
      </c>
      <c r="C21" s="86"/>
      <c r="D21" s="86"/>
      <c r="E21" s="86"/>
      <c r="F21" s="86" t="s">
        <v>900</v>
      </c>
      <c r="G21" s="86"/>
      <c r="H21" s="522"/>
      <c r="I21" s="86"/>
    </row>
    <row r="22" spans="1:9" s="83" customFormat="1">
      <c r="A22" s="516"/>
      <c r="B22" s="86"/>
      <c r="C22" s="86"/>
      <c r="D22" s="86"/>
      <c r="E22" s="86"/>
      <c r="F22" s="86"/>
      <c r="G22" s="86"/>
      <c r="H22" s="522"/>
      <c r="I22" s="86"/>
    </row>
    <row r="23" spans="1:9" s="83" customFormat="1">
      <c r="A23" s="516"/>
      <c r="B23" s="86"/>
      <c r="C23" s="86"/>
      <c r="D23" s="86"/>
      <c r="E23" s="86"/>
      <c r="F23" s="86"/>
      <c r="G23" s="86"/>
      <c r="H23" s="522"/>
      <c r="I23" s="86"/>
    </row>
    <row r="24" spans="1:9" s="83" customFormat="1" ht="33.75" customHeight="1">
      <c r="A24" s="516"/>
      <c r="B24" s="524" t="s">
        <v>398</v>
      </c>
      <c r="C24" s="86"/>
      <c r="D24" s="86"/>
      <c r="E24" s="86"/>
      <c r="F24" s="86"/>
      <c r="G24" s="86"/>
      <c r="H24" s="522"/>
      <c r="I24" s="86"/>
    </row>
    <row r="25" spans="1:9" s="83" customFormat="1" ht="22.5" customHeight="1">
      <c r="A25" s="516"/>
      <c r="B25" s="86" t="s">
        <v>1017</v>
      </c>
      <c r="C25" s="86"/>
      <c r="D25" s="528"/>
      <c r="E25" s="528"/>
      <c r="F25" s="528"/>
      <c r="G25" s="86"/>
      <c r="H25" s="522"/>
      <c r="I25" s="86"/>
    </row>
    <row r="26" spans="1:9" s="83" customFormat="1">
      <c r="A26" s="516"/>
      <c r="B26" s="86" t="s">
        <v>568</v>
      </c>
      <c r="C26" s="86"/>
      <c r="D26" s="86"/>
      <c r="E26" s="86"/>
      <c r="F26" s="86"/>
      <c r="G26" s="86"/>
      <c r="H26" s="522"/>
      <c r="I26" s="86"/>
    </row>
    <row r="27" spans="1:9" s="83" customFormat="1">
      <c r="A27" s="516"/>
      <c r="B27" s="86" t="s">
        <v>404</v>
      </c>
      <c r="C27" s="86"/>
      <c r="D27" s="86"/>
      <c r="E27" s="86"/>
      <c r="F27" s="86"/>
      <c r="G27" s="86"/>
      <c r="H27" s="522"/>
      <c r="I27" s="86"/>
    </row>
    <row r="28" spans="1:9" s="83" customFormat="1">
      <c r="A28" s="516"/>
      <c r="B28" s="86"/>
      <c r="C28" s="86"/>
      <c r="D28" s="86"/>
      <c r="E28" s="86" t="s">
        <v>401</v>
      </c>
      <c r="F28" s="86" t="s">
        <v>1117</v>
      </c>
      <c r="G28" s="86"/>
      <c r="H28" s="522"/>
      <c r="I28" s="86"/>
    </row>
    <row r="29" spans="1:9" s="83" customFormat="1">
      <c r="A29" s="516"/>
      <c r="B29" s="86"/>
      <c r="C29" s="86"/>
      <c r="D29" s="86"/>
      <c r="E29" s="86"/>
      <c r="F29" s="86" t="s">
        <v>1038</v>
      </c>
      <c r="G29" s="86"/>
      <c r="H29" s="522"/>
      <c r="I29" s="86"/>
    </row>
    <row r="30" spans="1:9" s="83" customFormat="1">
      <c r="A30" s="516"/>
      <c r="B30" s="86"/>
      <c r="C30" s="86"/>
      <c r="D30" s="86"/>
      <c r="E30" s="86"/>
      <c r="F30" s="86" t="s">
        <v>1118</v>
      </c>
      <c r="G30" s="86"/>
      <c r="H30" s="522"/>
      <c r="I30" s="86"/>
    </row>
    <row r="31" spans="1:9" s="83" customFormat="1" ht="14.25" customHeight="1" thickBot="1">
      <c r="A31" s="532"/>
      <c r="B31" s="533"/>
      <c r="C31" s="533"/>
      <c r="D31" s="533"/>
      <c r="E31" s="533"/>
      <c r="F31" s="533"/>
      <c r="G31" s="533"/>
      <c r="H31" s="534"/>
      <c r="I31" s="86"/>
    </row>
    <row r="32" spans="1:9">
      <c r="B32" s="112"/>
      <c r="C32" s="112"/>
      <c r="D32" s="112"/>
      <c r="E32" s="112"/>
      <c r="F32" s="112"/>
      <c r="G32" s="112"/>
      <c r="H32" s="112"/>
      <c r="I32" s="112"/>
    </row>
    <row r="33" spans="2:9">
      <c r="B33" s="112"/>
      <c r="C33" s="112"/>
      <c r="D33" s="112"/>
      <c r="E33" s="112"/>
      <c r="F33" s="112"/>
      <c r="G33" s="112"/>
      <c r="H33" s="112"/>
      <c r="I33" s="112"/>
    </row>
    <row r="34" spans="2:9">
      <c r="B34" s="112"/>
      <c r="C34" s="112"/>
      <c r="D34" s="112"/>
      <c r="E34" s="112"/>
      <c r="F34" s="112"/>
      <c r="G34" s="112"/>
      <c r="H34" s="112"/>
      <c r="I34" s="112"/>
    </row>
    <row r="35" spans="2:9">
      <c r="B35" s="112"/>
      <c r="C35" s="112"/>
      <c r="D35" s="112"/>
      <c r="E35" s="112"/>
      <c r="F35" s="112"/>
      <c r="G35" s="112"/>
      <c r="H35" s="112"/>
      <c r="I35" s="112"/>
    </row>
    <row r="36" spans="2:9">
      <c r="B36" s="112"/>
      <c r="C36" s="112"/>
      <c r="D36" s="112"/>
      <c r="E36" s="112"/>
      <c r="F36" s="112"/>
      <c r="G36" s="112"/>
      <c r="H36" s="112"/>
      <c r="I36" s="112"/>
    </row>
    <row r="37" spans="2:9">
      <c r="B37" s="112"/>
      <c r="C37" s="112"/>
      <c r="D37" s="112"/>
      <c r="E37" s="112"/>
      <c r="F37" s="112"/>
      <c r="G37" s="112"/>
      <c r="H37" s="112"/>
      <c r="I37" s="112"/>
    </row>
    <row r="38" spans="2:9">
      <c r="B38" s="112"/>
      <c r="C38" s="112"/>
      <c r="D38" s="112"/>
      <c r="E38" s="112"/>
      <c r="F38" s="112"/>
      <c r="G38" s="112"/>
      <c r="H38" s="112"/>
      <c r="I38" s="112"/>
    </row>
    <row r="39" spans="2:9">
      <c r="B39" s="112"/>
      <c r="C39" s="112"/>
      <c r="D39" s="112"/>
      <c r="E39" s="112"/>
      <c r="F39" s="112"/>
      <c r="G39" s="112"/>
      <c r="H39" s="112"/>
      <c r="I39" s="112"/>
    </row>
    <row r="40" spans="2:9">
      <c r="B40" s="112"/>
      <c r="C40" s="112"/>
      <c r="D40" s="112"/>
      <c r="E40" s="112"/>
      <c r="F40" s="112"/>
      <c r="G40" s="112"/>
      <c r="H40" s="112"/>
      <c r="I40" s="112"/>
    </row>
    <row r="41" spans="2:9">
      <c r="B41" s="112"/>
      <c r="C41" s="112"/>
      <c r="D41" s="112"/>
      <c r="E41" s="112"/>
      <c r="F41" s="112"/>
      <c r="G41" s="112"/>
      <c r="H41" s="112"/>
      <c r="I41" s="112"/>
    </row>
    <row r="42" spans="2:9">
      <c r="B42" s="112"/>
      <c r="C42" s="112"/>
      <c r="D42" s="112"/>
      <c r="E42" s="112"/>
      <c r="F42" s="112"/>
      <c r="G42" s="112"/>
      <c r="H42" s="112"/>
      <c r="I42" s="112"/>
    </row>
    <row r="43" spans="2:9">
      <c r="B43" s="112"/>
      <c r="C43" s="112"/>
      <c r="D43" s="112"/>
      <c r="E43" s="112"/>
      <c r="F43" s="112"/>
      <c r="G43" s="112"/>
      <c r="H43" s="112"/>
      <c r="I43" s="112"/>
    </row>
    <row r="44" spans="2:9">
      <c r="B44" s="112"/>
      <c r="C44" s="112"/>
      <c r="D44" s="112"/>
      <c r="E44" s="112"/>
      <c r="F44" s="112"/>
      <c r="G44" s="112"/>
      <c r="H44" s="112"/>
      <c r="I44" s="112"/>
    </row>
    <row r="45" spans="2:9">
      <c r="B45" s="112"/>
      <c r="C45" s="112"/>
      <c r="D45" s="112"/>
      <c r="E45" s="112"/>
      <c r="F45" s="112"/>
      <c r="G45" s="112"/>
      <c r="H45" s="112"/>
      <c r="I45" s="112"/>
    </row>
  </sheetData>
  <mergeCells count="8">
    <mergeCell ref="G20:H20"/>
    <mergeCell ref="B2:H2"/>
    <mergeCell ref="C3:D3"/>
    <mergeCell ref="B18:E18"/>
    <mergeCell ref="B19:E19"/>
    <mergeCell ref="G18:H18"/>
    <mergeCell ref="F19:H19"/>
    <mergeCell ref="B20:E20"/>
  </mergeCells>
  <phoneticPr fontId="3" type="noConversion"/>
  <pageMargins left="0.78740157480314965" right="0.39370078740157483" top="0.78740157480314965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E29"/>
  <sheetViews>
    <sheetView showGridLines="0" view="pageBreakPreview" zoomScaleNormal="100" zoomScaleSheetLayoutView="100" workbookViewId="0">
      <selection activeCell="D25" sqref="D25"/>
    </sheetView>
  </sheetViews>
  <sheetFormatPr defaultColWidth="9" defaultRowHeight="24"/>
  <cols>
    <col min="1" max="1" width="21.625" style="19" customWidth="1"/>
    <col min="2" max="2" width="18.75" style="19" customWidth="1"/>
    <col min="3" max="3" width="22" style="19" customWidth="1"/>
    <col min="4" max="4" width="28.625" style="19" customWidth="1"/>
    <col min="5" max="5" width="9" style="19"/>
    <col min="6" max="6" width="12" style="19" bestFit="1" customWidth="1"/>
    <col min="7" max="16384" width="9" style="19"/>
  </cols>
  <sheetData>
    <row r="1" spans="1:5" ht="39" customHeight="1" thickBot="1"/>
    <row r="2" spans="1:5">
      <c r="A2" s="595"/>
      <c r="B2" s="598"/>
      <c r="C2" s="595"/>
      <c r="D2" s="598"/>
    </row>
    <row r="3" spans="1:5">
      <c r="A3" s="535"/>
      <c r="B3" s="536"/>
      <c r="C3" s="535"/>
      <c r="D3" s="536"/>
    </row>
    <row r="4" spans="1:5">
      <c r="A4" s="535"/>
      <c r="B4" s="536"/>
      <c r="C4" s="535"/>
      <c r="D4" s="536"/>
    </row>
    <row r="5" spans="1:5">
      <c r="A5" s="983" t="s">
        <v>29</v>
      </c>
      <c r="B5" s="984"/>
      <c r="C5" s="983" t="s">
        <v>29</v>
      </c>
      <c r="D5" s="984"/>
    </row>
    <row r="6" spans="1:5">
      <c r="A6" s="983" t="s">
        <v>30</v>
      </c>
      <c r="B6" s="984"/>
      <c r="C6" s="983" t="s">
        <v>30</v>
      </c>
      <c r="D6" s="984"/>
    </row>
    <row r="7" spans="1:5">
      <c r="A7" s="535"/>
      <c r="B7" s="536"/>
      <c r="C7" s="535"/>
      <c r="D7" s="536"/>
    </row>
    <row r="8" spans="1:5">
      <c r="A8" s="535"/>
      <c r="B8" s="536"/>
      <c r="C8" s="535"/>
      <c r="D8" s="536"/>
    </row>
    <row r="9" spans="1:5">
      <c r="A9" s="535"/>
      <c r="B9" s="536"/>
      <c r="C9" s="535"/>
      <c r="D9" s="536"/>
    </row>
    <row r="10" spans="1:5" ht="24.75" thickBot="1">
      <c r="A10" s="538"/>
      <c r="B10" s="540"/>
      <c r="C10" s="538"/>
      <c r="D10" s="540"/>
    </row>
    <row r="11" spans="1:5" ht="29.25" customHeight="1">
      <c r="A11" s="982" t="s">
        <v>1137</v>
      </c>
      <c r="B11" s="982"/>
      <c r="C11" s="982" t="s">
        <v>1138</v>
      </c>
      <c r="D11" s="982"/>
      <c r="E11" s="455"/>
    </row>
    <row r="13" spans="1:5">
      <c r="A13" s="949" t="s">
        <v>1139</v>
      </c>
      <c r="B13" s="949"/>
      <c r="C13" s="949"/>
      <c r="D13" s="949"/>
    </row>
    <row r="14" spans="1:5">
      <c r="A14" s="21" t="s">
        <v>13</v>
      </c>
    </row>
    <row r="16" spans="1:5" s="21" customFormat="1">
      <c r="A16" s="404" t="s">
        <v>684</v>
      </c>
    </row>
    <row r="17" spans="1:4" s="21" customFormat="1">
      <c r="A17" s="404" t="s">
        <v>683</v>
      </c>
    </row>
    <row r="28" spans="1:4" ht="54" customHeight="1">
      <c r="A28" s="949" t="s">
        <v>1140</v>
      </c>
      <c r="B28" s="949"/>
      <c r="C28" s="949"/>
      <c r="D28" s="949"/>
    </row>
    <row r="29" spans="1:4">
      <c r="A29" s="949" t="s">
        <v>685</v>
      </c>
      <c r="B29" s="949"/>
      <c r="C29" s="949"/>
      <c r="D29" s="949"/>
    </row>
  </sheetData>
  <mergeCells count="9">
    <mergeCell ref="A29:D29"/>
    <mergeCell ref="A13:D13"/>
    <mergeCell ref="A11:B11"/>
    <mergeCell ref="C11:D11"/>
    <mergeCell ref="A5:B5"/>
    <mergeCell ref="A6:B6"/>
    <mergeCell ref="C5:D5"/>
    <mergeCell ref="C6:D6"/>
    <mergeCell ref="A28:D28"/>
  </mergeCells>
  <phoneticPr fontId="3" type="noConversion"/>
  <pageMargins left="0.86614173228346458" right="0.31496062992125984" top="0.78740157480314965" bottom="0.59055118110236227" header="0.31496062992125984" footer="0.31496062992125984"/>
  <pageSetup paperSize="9" scale="93" firstPageNumber="15" orientation="portrait" r:id="rId1"/>
  <headerFooter>
    <oddFooter>&amp;C&amp;"TH SarabunPSK,ตัวหนา"&amp;16 17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2" tint="-0.499984740745262"/>
  </sheetPr>
  <dimension ref="A1:R25"/>
  <sheetViews>
    <sheetView showGridLines="0" view="pageLayout" zoomScaleNormal="100" zoomScaleSheetLayoutView="70" workbookViewId="0">
      <selection activeCell="A16" sqref="A1:XFD1048576"/>
    </sheetView>
  </sheetViews>
  <sheetFormatPr defaultColWidth="9" defaultRowHeight="24"/>
  <cols>
    <col min="1" max="1" width="7" style="19" customWidth="1"/>
    <col min="2" max="2" width="11.625" style="19" customWidth="1"/>
    <col min="3" max="3" width="7.375" style="19" customWidth="1"/>
    <col min="4" max="4" width="7.25" style="19" customWidth="1"/>
    <col min="5" max="5" width="9.5" style="19" customWidth="1"/>
    <col min="6" max="6" width="8.125" style="19" customWidth="1"/>
    <col min="7" max="7" width="4.5" style="19" customWidth="1"/>
    <col min="8" max="8" width="6.625" style="19" customWidth="1"/>
    <col min="9" max="9" width="7.75" style="19" customWidth="1"/>
    <col min="10" max="10" width="6.625" style="19" customWidth="1"/>
    <col min="11" max="11" width="20.875" style="19" customWidth="1"/>
    <col min="12" max="12" width="9" style="19"/>
    <col min="13" max="13" width="5.375" style="19" customWidth="1"/>
    <col min="14" max="14" width="9" style="19" customWidth="1"/>
    <col min="15" max="15" width="4.375" style="19" customWidth="1"/>
    <col min="16" max="16" width="7.5" style="19" customWidth="1"/>
    <col min="17" max="17" width="6.625" style="19" customWidth="1"/>
    <col min="18" max="18" width="9.5" style="19" customWidth="1"/>
    <col min="19" max="16384" width="9" style="19"/>
  </cols>
  <sheetData>
    <row r="1" spans="1:18">
      <c r="A1" s="22" t="s">
        <v>386</v>
      </c>
    </row>
    <row r="2" spans="1:18">
      <c r="A2" s="22" t="s">
        <v>402</v>
      </c>
      <c r="B2" s="372" t="s">
        <v>578</v>
      </c>
    </row>
    <row r="3" spans="1:18" ht="11.25" customHeight="1"/>
    <row r="4" spans="1:18">
      <c r="A4" s="979" t="s">
        <v>1141</v>
      </c>
      <c r="B4" s="979"/>
      <c r="C4" s="979"/>
      <c r="D4" s="979"/>
      <c r="E4" s="979"/>
      <c r="F4" s="979"/>
      <c r="G4" s="979"/>
      <c r="H4" s="979"/>
      <c r="I4" s="979"/>
      <c r="J4" s="979"/>
      <c r="K4" s="979"/>
    </row>
    <row r="5" spans="1:18" ht="12" customHeight="1">
      <c r="F5" s="16"/>
      <c r="H5" s="16"/>
    </row>
    <row r="6" spans="1:18" ht="27.75" customHeight="1">
      <c r="A6" s="998" t="s">
        <v>72</v>
      </c>
      <c r="B6" s="999" t="s">
        <v>389</v>
      </c>
      <c r="C6" s="1000" t="s">
        <v>172</v>
      </c>
      <c r="D6" s="1000"/>
      <c r="E6" s="1000"/>
      <c r="F6" s="1001" t="s">
        <v>175</v>
      </c>
      <c r="G6" s="1001"/>
      <c r="H6" s="1001"/>
      <c r="I6" s="1001"/>
      <c r="J6" s="998" t="s">
        <v>72</v>
      </c>
      <c r="K6" s="999" t="s">
        <v>389</v>
      </c>
      <c r="L6" s="1000" t="s">
        <v>172</v>
      </c>
      <c r="M6" s="1000"/>
      <c r="N6" s="1000"/>
      <c r="O6" s="1001" t="s">
        <v>175</v>
      </c>
      <c r="P6" s="1001"/>
      <c r="Q6" s="1001"/>
      <c r="R6" s="1001"/>
    </row>
    <row r="7" spans="1:18">
      <c r="A7" s="998"/>
      <c r="B7" s="999"/>
      <c r="C7" s="1001" t="s">
        <v>173</v>
      </c>
      <c r="D7" s="1001"/>
      <c r="E7" s="643" t="s">
        <v>174</v>
      </c>
      <c r="F7" s="1002" t="s">
        <v>388</v>
      </c>
      <c r="G7" s="1002"/>
      <c r="H7" s="1002"/>
      <c r="I7" s="1002"/>
      <c r="J7" s="998"/>
      <c r="K7" s="999"/>
      <c r="L7" s="1001" t="s">
        <v>173</v>
      </c>
      <c r="M7" s="1001"/>
      <c r="N7" s="643" t="s">
        <v>174</v>
      </c>
      <c r="O7" s="1002" t="s">
        <v>388</v>
      </c>
      <c r="P7" s="1002"/>
      <c r="Q7" s="1002"/>
      <c r="R7" s="1002"/>
    </row>
    <row r="8" spans="1:18">
      <c r="A8" s="998"/>
      <c r="B8" s="999"/>
      <c r="C8" s="1004" t="s">
        <v>130</v>
      </c>
      <c r="D8" s="1004"/>
      <c r="E8" s="644" t="s">
        <v>145</v>
      </c>
      <c r="F8" s="1003"/>
      <c r="G8" s="1003"/>
      <c r="H8" s="1003"/>
      <c r="I8" s="1003"/>
      <c r="J8" s="998"/>
      <c r="K8" s="999"/>
      <c r="L8" s="1004" t="s">
        <v>130</v>
      </c>
      <c r="M8" s="1004"/>
      <c r="N8" s="644" t="s">
        <v>145</v>
      </c>
      <c r="O8" s="1003"/>
      <c r="P8" s="1003"/>
      <c r="Q8" s="1003"/>
      <c r="R8" s="1003"/>
    </row>
    <row r="9" spans="1:18" ht="20.25" customHeight="1">
      <c r="A9" s="645">
        <v>21186</v>
      </c>
      <c r="B9" s="646">
        <v>60093</v>
      </c>
      <c r="C9" s="985">
        <v>153820</v>
      </c>
      <c r="D9" s="986">
        <v>153820</v>
      </c>
      <c r="E9" s="647">
        <v>0</v>
      </c>
      <c r="F9" s="987">
        <v>9.2149168788378013</v>
      </c>
      <c r="G9" s="988">
        <v>9.2149168788378013</v>
      </c>
      <c r="H9" s="988">
        <v>9.2149168788378013</v>
      </c>
      <c r="I9" s="989">
        <v>9.2149168788378013</v>
      </c>
      <c r="J9" s="645">
        <v>21551</v>
      </c>
      <c r="K9" s="646">
        <v>60093</v>
      </c>
      <c r="L9" s="985">
        <v>139120</v>
      </c>
      <c r="M9" s="986">
        <v>139120</v>
      </c>
      <c r="N9" s="647">
        <v>0</v>
      </c>
      <c r="O9" s="987">
        <v>8.3342818631121762</v>
      </c>
      <c r="P9" s="988">
        <v>8.3342818631121762</v>
      </c>
      <c r="Q9" s="988">
        <v>8.3342818631121762</v>
      </c>
      <c r="R9" s="989">
        <v>8.3342818631121762</v>
      </c>
    </row>
    <row r="10" spans="1:18" ht="20.25" customHeight="1">
      <c r="A10" s="645">
        <v>21217</v>
      </c>
      <c r="B10" s="646">
        <v>60093</v>
      </c>
      <c r="C10" s="985">
        <v>149380</v>
      </c>
      <c r="D10" s="986">
        <v>149380</v>
      </c>
      <c r="E10" s="647">
        <v>0</v>
      </c>
      <c r="F10" s="987">
        <v>8.9489291598023062</v>
      </c>
      <c r="G10" s="988">
        <v>8.9489291598023062</v>
      </c>
      <c r="H10" s="988">
        <v>8.9489291598023062</v>
      </c>
      <c r="I10" s="989">
        <v>8.9489291598023062</v>
      </c>
      <c r="J10" s="645">
        <v>21582</v>
      </c>
      <c r="K10" s="646">
        <v>60093</v>
      </c>
      <c r="L10" s="985">
        <v>142480</v>
      </c>
      <c r="M10" s="986">
        <v>142480</v>
      </c>
      <c r="N10" s="647">
        <v>0</v>
      </c>
      <c r="O10" s="987">
        <v>8.535569866706604</v>
      </c>
      <c r="P10" s="988">
        <v>8.535569866706604</v>
      </c>
      <c r="Q10" s="988">
        <v>8.535569866706604</v>
      </c>
      <c r="R10" s="989">
        <v>8.535569866706604</v>
      </c>
    </row>
    <row r="11" spans="1:18" ht="20.25" customHeight="1">
      <c r="A11" s="645">
        <v>21245</v>
      </c>
      <c r="B11" s="646">
        <v>60093</v>
      </c>
      <c r="C11" s="985">
        <v>192120</v>
      </c>
      <c r="D11" s="986">
        <v>192120</v>
      </c>
      <c r="E11" s="647">
        <v>0</v>
      </c>
      <c r="F11" s="987">
        <v>11.50936049123858</v>
      </c>
      <c r="G11" s="988">
        <v>11.50936049123858</v>
      </c>
      <c r="H11" s="988">
        <v>11.50936049123858</v>
      </c>
      <c r="I11" s="989">
        <v>11.50936049123858</v>
      </c>
      <c r="J11" s="645">
        <v>21610</v>
      </c>
      <c r="K11" s="646">
        <v>60093</v>
      </c>
      <c r="L11" s="985">
        <v>185760</v>
      </c>
      <c r="M11" s="986">
        <v>185760</v>
      </c>
      <c r="N11" s="647">
        <v>0</v>
      </c>
      <c r="O11" s="987">
        <v>11.128351055863412</v>
      </c>
      <c r="P11" s="988">
        <v>11.128351055863412</v>
      </c>
      <c r="Q11" s="988">
        <v>11.128351055863412</v>
      </c>
      <c r="R11" s="989">
        <v>11.128351055863412</v>
      </c>
    </row>
    <row r="12" spans="1:18" ht="20.25" customHeight="1">
      <c r="A12" s="645">
        <v>21276</v>
      </c>
      <c r="B12" s="646">
        <v>60093</v>
      </c>
      <c r="C12" s="985">
        <v>193920</v>
      </c>
      <c r="D12" s="986">
        <v>193920</v>
      </c>
      <c r="E12" s="647">
        <v>0</v>
      </c>
      <c r="F12" s="987">
        <v>11.617193350307025</v>
      </c>
      <c r="G12" s="988">
        <v>11.617193350307025</v>
      </c>
      <c r="H12" s="988">
        <v>11.617193350307025</v>
      </c>
      <c r="I12" s="989">
        <v>11.617193350307025</v>
      </c>
      <c r="J12" s="645">
        <v>21641</v>
      </c>
      <c r="K12" s="646">
        <v>60093</v>
      </c>
      <c r="L12" s="985">
        <v>169160</v>
      </c>
      <c r="M12" s="986">
        <v>169160</v>
      </c>
      <c r="N12" s="647">
        <v>0</v>
      </c>
      <c r="O12" s="987">
        <v>10.133892466676651</v>
      </c>
      <c r="P12" s="988">
        <v>10.133892466676651</v>
      </c>
      <c r="Q12" s="988">
        <v>10.133892466676651</v>
      </c>
      <c r="R12" s="989">
        <v>10.133892466676651</v>
      </c>
    </row>
    <row r="13" spans="1:18" ht="20.25" customHeight="1">
      <c r="A13" s="645">
        <v>21306</v>
      </c>
      <c r="B13" s="646">
        <v>60093</v>
      </c>
      <c r="C13" s="985">
        <v>211780</v>
      </c>
      <c r="D13" s="986">
        <v>211780</v>
      </c>
      <c r="E13" s="647">
        <v>0</v>
      </c>
      <c r="F13" s="987">
        <v>12.687134940841695</v>
      </c>
      <c r="G13" s="988">
        <v>12.687134940841695</v>
      </c>
      <c r="H13" s="988">
        <v>12.687134940841695</v>
      </c>
      <c r="I13" s="989">
        <v>12.687134940841695</v>
      </c>
      <c r="J13" s="645">
        <v>21671</v>
      </c>
      <c r="K13" s="646">
        <v>60093</v>
      </c>
      <c r="L13" s="985">
        <v>179360</v>
      </c>
      <c r="M13" s="986">
        <v>179360</v>
      </c>
      <c r="N13" s="647">
        <v>0</v>
      </c>
      <c r="O13" s="987">
        <v>10.744945334731167</v>
      </c>
      <c r="P13" s="988">
        <v>10.744945334731167</v>
      </c>
      <c r="Q13" s="988">
        <v>10.744945334731167</v>
      </c>
      <c r="R13" s="989">
        <v>10.744945334731167</v>
      </c>
    </row>
    <row r="14" spans="1:18" ht="20.25" customHeight="1">
      <c r="A14" s="645">
        <v>21337</v>
      </c>
      <c r="B14" s="646">
        <v>60093</v>
      </c>
      <c r="C14" s="985">
        <v>134960</v>
      </c>
      <c r="D14" s="986">
        <v>134960</v>
      </c>
      <c r="E14" s="647">
        <v>0</v>
      </c>
      <c r="F14" s="987">
        <v>8.0850681443762173</v>
      </c>
      <c r="G14" s="988">
        <v>8.0850681443762173</v>
      </c>
      <c r="H14" s="988">
        <v>8.0850681443762173</v>
      </c>
      <c r="I14" s="989">
        <v>8.0850681443762173</v>
      </c>
      <c r="J14" s="645">
        <v>21702</v>
      </c>
      <c r="K14" s="646">
        <v>60093</v>
      </c>
      <c r="L14" s="985">
        <v>129600</v>
      </c>
      <c r="M14" s="986">
        <v>129600</v>
      </c>
      <c r="N14" s="647">
        <v>0</v>
      </c>
      <c r="O14" s="987">
        <v>7.7639658529279618</v>
      </c>
      <c r="P14" s="988">
        <v>7.7639658529279618</v>
      </c>
      <c r="Q14" s="988">
        <v>7.7639658529279618</v>
      </c>
      <c r="R14" s="989">
        <v>7.7639658529279618</v>
      </c>
    </row>
    <row r="15" spans="1:18" ht="20.25" customHeight="1">
      <c r="A15" s="645">
        <v>21367</v>
      </c>
      <c r="B15" s="646">
        <v>60093</v>
      </c>
      <c r="C15" s="985">
        <v>131440</v>
      </c>
      <c r="D15" s="986">
        <v>131440</v>
      </c>
      <c r="E15" s="647">
        <v>0</v>
      </c>
      <c r="F15" s="987">
        <v>7.8741949977534818</v>
      </c>
      <c r="G15" s="988">
        <v>7.8741949977534818</v>
      </c>
      <c r="H15" s="988">
        <v>7.8741949977534818</v>
      </c>
      <c r="I15" s="989">
        <v>7.8741949977534818</v>
      </c>
      <c r="J15" s="645">
        <v>21732</v>
      </c>
      <c r="K15" s="646">
        <v>60093</v>
      </c>
      <c r="L15" s="985">
        <v>122280</v>
      </c>
      <c r="M15" s="986">
        <v>122280</v>
      </c>
      <c r="N15" s="647">
        <v>0</v>
      </c>
      <c r="O15" s="987">
        <v>7.3254455593829562</v>
      </c>
      <c r="P15" s="988">
        <v>7.3254455593829562</v>
      </c>
      <c r="Q15" s="988">
        <v>7.3254455593829562</v>
      </c>
      <c r="R15" s="989">
        <v>7.3254455593829562</v>
      </c>
    </row>
    <row r="16" spans="1:18" ht="20.25" customHeight="1">
      <c r="A16" s="645">
        <v>21398</v>
      </c>
      <c r="B16" s="646">
        <v>60093</v>
      </c>
      <c r="C16" s="985">
        <v>182580</v>
      </c>
      <c r="D16" s="986">
        <v>182580</v>
      </c>
      <c r="E16" s="647">
        <v>20395.2</v>
      </c>
      <c r="F16" s="987">
        <v>11.277240277569765</v>
      </c>
      <c r="G16" s="988">
        <v>11.277240277569765</v>
      </c>
      <c r="H16" s="988">
        <v>11.277240277569765</v>
      </c>
      <c r="I16" s="989">
        <v>11.277240277569765</v>
      </c>
      <c r="J16" s="645">
        <v>21763</v>
      </c>
      <c r="K16" s="646">
        <v>60093</v>
      </c>
      <c r="L16" s="985">
        <v>163120</v>
      </c>
      <c r="M16" s="986">
        <v>163120</v>
      </c>
      <c r="N16" s="647">
        <v>17772.96</v>
      </c>
      <c r="O16" s="987">
        <v>10.06781089311567</v>
      </c>
      <c r="P16" s="988">
        <v>10.06781089311567</v>
      </c>
      <c r="Q16" s="988">
        <v>10.06781089311567</v>
      </c>
      <c r="R16" s="989">
        <v>10.06781089311567</v>
      </c>
    </row>
    <row r="17" spans="1:18" ht="20.25" customHeight="1">
      <c r="A17" s="645">
        <v>21429</v>
      </c>
      <c r="B17" s="646">
        <v>60093</v>
      </c>
      <c r="C17" s="985">
        <v>154660</v>
      </c>
      <c r="D17" s="986">
        <v>154660</v>
      </c>
      <c r="E17" s="647">
        <v>0</v>
      </c>
      <c r="F17" s="987">
        <v>9.2652388797364083</v>
      </c>
      <c r="G17" s="988">
        <v>9.2652388797364083</v>
      </c>
      <c r="H17" s="988">
        <v>9.2652388797364083</v>
      </c>
      <c r="I17" s="989">
        <v>9.2652388797364083</v>
      </c>
      <c r="J17" s="645">
        <v>21794</v>
      </c>
      <c r="K17" s="646">
        <v>60093</v>
      </c>
      <c r="L17" s="985">
        <v>173100</v>
      </c>
      <c r="M17" s="986">
        <v>173100</v>
      </c>
      <c r="N17" s="647">
        <v>17772.96</v>
      </c>
      <c r="O17" s="987">
        <v>10.665684189506266</v>
      </c>
      <c r="P17" s="988">
        <v>10.665684189506266</v>
      </c>
      <c r="Q17" s="988">
        <v>10.665684189506266</v>
      </c>
      <c r="R17" s="989">
        <v>10.665684189506266</v>
      </c>
    </row>
    <row r="18" spans="1:18" ht="20.25" customHeight="1">
      <c r="A18" s="645">
        <v>21459</v>
      </c>
      <c r="B18" s="646">
        <v>60093</v>
      </c>
      <c r="C18" s="985">
        <v>162820</v>
      </c>
      <c r="D18" s="986">
        <v>162820</v>
      </c>
      <c r="E18" s="647">
        <v>0</v>
      </c>
      <c r="F18" s="987">
        <v>9.7540811741800209</v>
      </c>
      <c r="G18" s="988">
        <v>9.7540811741800209</v>
      </c>
      <c r="H18" s="988">
        <v>9.7540811741800209</v>
      </c>
      <c r="I18" s="989">
        <v>9.7540811741800209</v>
      </c>
      <c r="J18" s="645">
        <v>21824</v>
      </c>
      <c r="K18" s="646">
        <v>60093</v>
      </c>
      <c r="L18" s="985">
        <v>152180</v>
      </c>
      <c r="M18" s="986">
        <v>152180</v>
      </c>
      <c r="N18" s="647">
        <v>0</v>
      </c>
      <c r="O18" s="987">
        <v>9.1166691627976633</v>
      </c>
      <c r="P18" s="988">
        <v>9.1166691627976633</v>
      </c>
      <c r="Q18" s="988">
        <v>9.1166691627976633</v>
      </c>
      <c r="R18" s="989">
        <v>9.1166691627976633</v>
      </c>
    </row>
    <row r="19" spans="1:18" ht="20.25" customHeight="1">
      <c r="A19" s="645">
        <v>21490</v>
      </c>
      <c r="B19" s="646">
        <v>60093</v>
      </c>
      <c r="C19" s="985">
        <v>162455</v>
      </c>
      <c r="D19" s="986">
        <v>162455</v>
      </c>
      <c r="E19" s="647">
        <v>0</v>
      </c>
      <c r="F19" s="987">
        <v>9.7322150666466971</v>
      </c>
      <c r="G19" s="988">
        <v>9.7322150666466971</v>
      </c>
      <c r="H19" s="988">
        <v>9.7322150666466971</v>
      </c>
      <c r="I19" s="989">
        <v>9.7322150666466971</v>
      </c>
      <c r="J19" s="645">
        <v>21855</v>
      </c>
      <c r="K19" s="646">
        <v>60093</v>
      </c>
      <c r="L19" s="985">
        <v>139220</v>
      </c>
      <c r="M19" s="986">
        <v>139220</v>
      </c>
      <c r="N19" s="647">
        <v>0</v>
      </c>
      <c r="O19" s="987">
        <v>8.3402725775048676</v>
      </c>
      <c r="P19" s="988">
        <v>8.3402725775048676</v>
      </c>
      <c r="Q19" s="988">
        <v>8.3402725775048676</v>
      </c>
      <c r="R19" s="989">
        <v>8.3402725775048676</v>
      </c>
    </row>
    <row r="20" spans="1:18" ht="20.25" customHeight="1">
      <c r="A20" s="645">
        <v>21520</v>
      </c>
      <c r="B20" s="646">
        <v>60093</v>
      </c>
      <c r="C20" s="985">
        <v>114480</v>
      </c>
      <c r="D20" s="986">
        <v>114480</v>
      </c>
      <c r="E20" s="647">
        <v>5098.8</v>
      </c>
      <c r="F20" s="987">
        <v>6.9430183216015173</v>
      </c>
      <c r="G20" s="988">
        <v>6.9430183216015173</v>
      </c>
      <c r="H20" s="988">
        <v>6.9430183216015173</v>
      </c>
      <c r="I20" s="989">
        <v>6.9430183216015173</v>
      </c>
      <c r="J20" s="645">
        <v>21885</v>
      </c>
      <c r="K20" s="646">
        <v>60093</v>
      </c>
      <c r="L20" s="985">
        <v>114504</v>
      </c>
      <c r="M20" s="986">
        <v>114504</v>
      </c>
      <c r="N20" s="647">
        <v>728.40000000000009</v>
      </c>
      <c r="O20" s="987">
        <v>6.8717288203284914</v>
      </c>
      <c r="P20" s="988">
        <v>6.8717288203284914</v>
      </c>
      <c r="Q20" s="988">
        <v>6.8717288203284914</v>
      </c>
      <c r="R20" s="989">
        <v>6.8717288203284914</v>
      </c>
    </row>
    <row r="21" spans="1:18" ht="20.25" customHeight="1">
      <c r="A21" s="648" t="s">
        <v>120</v>
      </c>
      <c r="B21" s="646">
        <f>SUM(B9:B20)</f>
        <v>721116</v>
      </c>
      <c r="C21" s="995">
        <v>1944415</v>
      </c>
      <c r="D21" s="996">
        <v>1944415</v>
      </c>
      <c r="E21" s="649">
        <v>25494</v>
      </c>
      <c r="F21" s="985">
        <v>116.90859168289151</v>
      </c>
      <c r="G21" s="997">
        <v>116.90859168289151</v>
      </c>
      <c r="H21" s="997">
        <v>116.90859168289151</v>
      </c>
      <c r="I21" s="986">
        <v>116.90859168289151</v>
      </c>
      <c r="J21" s="648" t="s">
        <v>120</v>
      </c>
      <c r="K21" s="646">
        <f>SUM(K9:K20)</f>
        <v>721116</v>
      </c>
      <c r="L21" s="995">
        <v>1809884</v>
      </c>
      <c r="M21" s="996">
        <v>1809884</v>
      </c>
      <c r="N21" s="649">
        <v>36274.32</v>
      </c>
      <c r="O21" s="985">
        <v>109.02861764265387</v>
      </c>
      <c r="P21" s="997">
        <v>109.02861764265387</v>
      </c>
      <c r="Q21" s="997">
        <v>109.02861764265387</v>
      </c>
      <c r="R21" s="986">
        <v>109.02861764265387</v>
      </c>
    </row>
    <row r="22" spans="1:18" ht="20.25" customHeight="1">
      <c r="A22" s="648" t="s">
        <v>132</v>
      </c>
      <c r="B22" s="646">
        <f>AVERAGE(B9:B20)</f>
        <v>60093</v>
      </c>
      <c r="C22" s="990">
        <v>162034.58333333334</v>
      </c>
      <c r="D22" s="991">
        <v>162034.58333333334</v>
      </c>
      <c r="E22" s="650">
        <v>2124.5</v>
      </c>
      <c r="F22" s="992">
        <v>9.7423826402409599</v>
      </c>
      <c r="G22" s="993">
        <v>9.7423826402409599</v>
      </c>
      <c r="H22" s="993">
        <v>9.7423826402409599</v>
      </c>
      <c r="I22" s="994">
        <v>9.7423826402409599</v>
      </c>
      <c r="J22" s="648" t="s">
        <v>132</v>
      </c>
      <c r="K22" s="646">
        <f>AVERAGE(K9:K20)</f>
        <v>60093</v>
      </c>
      <c r="L22" s="990">
        <v>150823.66666666666</v>
      </c>
      <c r="M22" s="991">
        <v>150823.66666666666</v>
      </c>
      <c r="N22" s="650">
        <v>3022.86</v>
      </c>
      <c r="O22" s="992">
        <v>9.0857181368878219</v>
      </c>
      <c r="P22" s="993">
        <v>9.0857181368878219</v>
      </c>
      <c r="Q22" s="993">
        <v>9.0857181368878219</v>
      </c>
      <c r="R22" s="994">
        <v>9.0857181368878219</v>
      </c>
    </row>
    <row r="23" spans="1:18" ht="18" customHeight="1"/>
    <row r="24" spans="1:18">
      <c r="A24" s="19" t="s">
        <v>176</v>
      </c>
      <c r="B24" s="19" t="s">
        <v>558</v>
      </c>
      <c r="D24" s="16"/>
      <c r="E24" s="16"/>
      <c r="F24" s="16"/>
      <c r="G24" s="16"/>
      <c r="H24" s="16"/>
      <c r="I24" s="16"/>
      <c r="J24" s="16"/>
    </row>
    <row r="25" spans="1:18" ht="18" customHeight="1">
      <c r="F25" s="651" t="s">
        <v>387</v>
      </c>
      <c r="G25" s="651"/>
      <c r="H25" s="651"/>
      <c r="I25" s="651"/>
    </row>
  </sheetData>
  <mergeCells count="71">
    <mergeCell ref="C21:D21"/>
    <mergeCell ref="F22:I22"/>
    <mergeCell ref="F16:I16"/>
    <mergeCell ref="F17:I17"/>
    <mergeCell ref="F21:I21"/>
    <mergeCell ref="F19:I19"/>
    <mergeCell ref="C22:D22"/>
    <mergeCell ref="C17:D17"/>
    <mergeCell ref="C18:D18"/>
    <mergeCell ref="C19:D19"/>
    <mergeCell ref="C20:D20"/>
    <mergeCell ref="C16:D16"/>
    <mergeCell ref="F20:I20"/>
    <mergeCell ref="F18:I18"/>
    <mergeCell ref="F10:I10"/>
    <mergeCell ref="F11:I11"/>
    <mergeCell ref="F15:I15"/>
    <mergeCell ref="C9:D9"/>
    <mergeCell ref="F9:I9"/>
    <mergeCell ref="C14:D14"/>
    <mergeCell ref="C15:D15"/>
    <mergeCell ref="F12:I12"/>
    <mergeCell ref="F13:I13"/>
    <mergeCell ref="F14:I14"/>
    <mergeCell ref="C10:D10"/>
    <mergeCell ref="C11:D11"/>
    <mergeCell ref="C12:D12"/>
    <mergeCell ref="C13:D13"/>
    <mergeCell ref="A6:A8"/>
    <mergeCell ref="B6:B8"/>
    <mergeCell ref="C6:E6"/>
    <mergeCell ref="F6:I6"/>
    <mergeCell ref="C7:D7"/>
    <mergeCell ref="F7:I8"/>
    <mergeCell ref="C8:D8"/>
    <mergeCell ref="O12:R12"/>
    <mergeCell ref="J6:J8"/>
    <mergeCell ref="K6:K8"/>
    <mergeCell ref="L6:N6"/>
    <mergeCell ref="O6:R6"/>
    <mergeCell ref="L7:M7"/>
    <mergeCell ref="O7:R8"/>
    <mergeCell ref="L8:M8"/>
    <mergeCell ref="L22:M22"/>
    <mergeCell ref="O22:R22"/>
    <mergeCell ref="O20:R20"/>
    <mergeCell ref="L15:M15"/>
    <mergeCell ref="O15:R15"/>
    <mergeCell ref="L16:M16"/>
    <mergeCell ref="O16:R16"/>
    <mergeCell ref="L17:M17"/>
    <mergeCell ref="O17:R17"/>
    <mergeCell ref="L20:M20"/>
    <mergeCell ref="L21:M21"/>
    <mergeCell ref="O21:R21"/>
    <mergeCell ref="A4:K4"/>
    <mergeCell ref="L18:M18"/>
    <mergeCell ref="O18:R18"/>
    <mergeCell ref="L19:M19"/>
    <mergeCell ref="O19:R19"/>
    <mergeCell ref="L13:M13"/>
    <mergeCell ref="O13:R13"/>
    <mergeCell ref="L14:M14"/>
    <mergeCell ref="L9:M9"/>
    <mergeCell ref="O9:R9"/>
    <mergeCell ref="L10:M10"/>
    <mergeCell ref="O10:R10"/>
    <mergeCell ref="O14:R14"/>
    <mergeCell ref="L11:M11"/>
    <mergeCell ref="O11:R11"/>
    <mergeCell ref="L12:M12"/>
  </mergeCells>
  <phoneticPr fontId="3" type="noConversion"/>
  <pageMargins left="0.38500000000000001" right="0.39370078740157483" top="0.78740157480314965" bottom="0.59055118110236227" header="0.31496062992125984" footer="0.31496062992125984"/>
  <pageSetup paperSize="9" scale="88" firstPageNumber="18" orientation="landscape" r:id="rId1"/>
  <headerFooter>
    <oddFooter>&amp;C&amp;"TH SarabunPSK,ตัวหนา"&amp;16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P33"/>
  <sheetViews>
    <sheetView showGridLines="0" view="pageBreakPreview" zoomScale="80" zoomScaleNormal="100" zoomScaleSheetLayoutView="80" workbookViewId="0">
      <selection activeCell="L21" sqref="L21"/>
    </sheetView>
  </sheetViews>
  <sheetFormatPr defaultColWidth="9" defaultRowHeight="24"/>
  <cols>
    <col min="1" max="1" width="2.875" style="19" customWidth="1"/>
    <col min="2" max="2" width="5.375" style="19" customWidth="1"/>
    <col min="3" max="3" width="4.125" style="19" hidden="1" customWidth="1"/>
    <col min="4" max="4" width="6.125" style="19" hidden="1" customWidth="1"/>
    <col min="5" max="5" width="14.375" style="19" customWidth="1"/>
    <col min="6" max="6" width="8.125" style="19" customWidth="1"/>
    <col min="7" max="7" width="4.5" style="19" customWidth="1"/>
    <col min="8" max="8" width="6.625" style="19" customWidth="1"/>
    <col min="9" max="9" width="4.625" style="19" customWidth="1"/>
    <col min="10" max="10" width="8.125" style="19" customWidth="1"/>
    <col min="11" max="11" width="10.75" style="19" customWidth="1"/>
    <col min="12" max="12" width="9" style="19"/>
    <col min="13" max="13" width="37.5" style="19" customWidth="1"/>
    <col min="14" max="14" width="6.5" style="19" customWidth="1"/>
    <col min="15" max="15" width="4.375" style="19" customWidth="1"/>
    <col min="16" max="16" width="7.5" style="19" customWidth="1"/>
    <col min="17" max="17" width="6.625" style="19" customWidth="1"/>
    <col min="18" max="18" width="6.5" style="19" customWidth="1"/>
    <col min="19" max="16384" width="9" style="19"/>
  </cols>
  <sheetData>
    <row r="1" spans="1:16">
      <c r="A1" s="16"/>
      <c r="B1" s="16"/>
      <c r="C1" s="16"/>
      <c r="D1" s="16"/>
      <c r="E1" s="16"/>
      <c r="F1" s="16"/>
      <c r="G1" s="16"/>
      <c r="H1" s="16"/>
      <c r="I1" s="16"/>
    </row>
    <row r="2" spans="1:16">
      <c r="A2" s="16"/>
      <c r="B2" s="16"/>
      <c r="C2" s="16"/>
      <c r="D2" s="16"/>
      <c r="E2" s="16"/>
      <c r="F2" s="16"/>
      <c r="G2" s="16"/>
      <c r="H2" s="16"/>
      <c r="I2" s="16"/>
    </row>
    <row r="3" spans="1:16">
      <c r="A3" s="16"/>
      <c r="B3" s="16"/>
      <c r="C3" s="16"/>
      <c r="D3" s="16"/>
      <c r="E3" s="16"/>
      <c r="F3" s="16"/>
      <c r="G3" s="16"/>
      <c r="H3" s="16"/>
      <c r="I3" s="16"/>
    </row>
    <row r="4" spans="1:16">
      <c r="A4" s="16"/>
      <c r="B4" s="16"/>
      <c r="C4" s="16"/>
      <c r="D4" s="16"/>
      <c r="E4" s="16"/>
      <c r="F4" s="16"/>
      <c r="G4" s="16"/>
      <c r="H4" s="16"/>
      <c r="I4" s="16"/>
    </row>
    <row r="5" spans="1:16">
      <c r="A5" s="24"/>
      <c r="B5" s="24"/>
      <c r="C5" s="24"/>
      <c r="D5" s="24"/>
      <c r="E5" s="24"/>
      <c r="F5" s="24"/>
      <c r="G5" s="24"/>
      <c r="H5" s="24"/>
      <c r="I5" s="24"/>
    </row>
    <row r="6" spans="1:16">
      <c r="A6" s="24"/>
      <c r="B6" s="24"/>
      <c r="C6" s="24"/>
      <c r="D6" s="24"/>
      <c r="E6" s="24"/>
      <c r="F6" s="24"/>
      <c r="G6" s="24"/>
      <c r="H6" s="24"/>
      <c r="I6" s="24"/>
    </row>
    <row r="7" spans="1:16">
      <c r="A7" s="16"/>
      <c r="B7" s="16"/>
      <c r="C7" s="16"/>
      <c r="D7" s="16"/>
      <c r="E7" s="16"/>
      <c r="F7" s="16"/>
      <c r="G7" s="16"/>
      <c r="H7" s="16"/>
      <c r="I7" s="16"/>
    </row>
    <row r="8" spans="1:16">
      <c r="A8" s="16"/>
      <c r="B8" s="16"/>
      <c r="C8" s="16"/>
      <c r="D8" s="16"/>
      <c r="E8" s="16"/>
      <c r="F8" s="16"/>
      <c r="G8" s="16"/>
      <c r="H8" s="16"/>
      <c r="I8" s="16"/>
    </row>
    <row r="9" spans="1:16">
      <c r="A9" s="16"/>
      <c r="B9" s="16"/>
      <c r="C9" s="16"/>
      <c r="D9" s="16"/>
      <c r="E9" s="16"/>
      <c r="F9" s="16"/>
      <c r="G9" s="16"/>
      <c r="H9" s="16"/>
      <c r="I9" s="16"/>
    </row>
    <row r="10" spans="1:16">
      <c r="A10" s="16"/>
      <c r="B10" s="16"/>
      <c r="C10" s="16"/>
      <c r="D10" s="16"/>
      <c r="E10" s="16"/>
      <c r="F10" s="16"/>
      <c r="G10" s="16"/>
      <c r="H10" s="16"/>
      <c r="I10" s="16"/>
    </row>
    <row r="11" spans="1:16">
      <c r="A11" s="16"/>
      <c r="B11" s="16"/>
      <c r="C11" s="16"/>
      <c r="D11" s="16"/>
      <c r="E11" s="16"/>
      <c r="F11" s="16"/>
      <c r="G11" s="16"/>
      <c r="H11" s="16"/>
      <c r="I11" s="16"/>
    </row>
    <row r="12" spans="1:16">
      <c r="A12" s="16"/>
      <c r="B12" s="16"/>
      <c r="C12" s="16"/>
      <c r="D12" s="16"/>
      <c r="E12" s="16"/>
      <c r="F12" s="16"/>
      <c r="G12" s="16"/>
      <c r="H12" s="16"/>
      <c r="I12" s="16"/>
    </row>
    <row r="13" spans="1:16">
      <c r="A13" s="16"/>
      <c r="B13" s="16"/>
      <c r="C13" s="16"/>
      <c r="D13" s="16"/>
      <c r="E13" s="16"/>
      <c r="F13" s="16"/>
      <c r="G13" s="16"/>
      <c r="H13" s="16"/>
      <c r="I13" s="16"/>
    </row>
    <row r="14" spans="1:16">
      <c r="A14" s="16"/>
      <c r="B14" s="16"/>
      <c r="C14" s="16"/>
      <c r="D14" s="16"/>
      <c r="E14" s="16"/>
      <c r="F14" s="16"/>
      <c r="G14" s="16"/>
      <c r="H14" s="16"/>
      <c r="I14" s="16"/>
    </row>
    <row r="15" spans="1:16">
      <c r="A15" s="982" t="s">
        <v>1142</v>
      </c>
      <c r="B15" s="982"/>
      <c r="C15" s="982"/>
      <c r="D15" s="982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982"/>
    </row>
    <row r="16" spans="1:16">
      <c r="G16" s="16"/>
    </row>
    <row r="17" spans="3:13">
      <c r="E17" s="930" t="s">
        <v>1066</v>
      </c>
      <c r="F17" s="930"/>
      <c r="G17" s="930"/>
      <c r="H17" s="930"/>
      <c r="I17" s="930"/>
      <c r="J17" s="930"/>
      <c r="K17" s="930"/>
      <c r="L17" s="930"/>
      <c r="M17" s="930"/>
    </row>
    <row r="18" spans="3:13">
      <c r="E18" s="930" t="s">
        <v>1067</v>
      </c>
      <c r="F18" s="930"/>
      <c r="G18" s="930"/>
      <c r="H18" s="930"/>
      <c r="I18" s="930"/>
      <c r="J18" s="930"/>
      <c r="K18" s="930"/>
      <c r="L18" s="930"/>
      <c r="M18" s="930"/>
    </row>
    <row r="19" spans="3:13">
      <c r="E19" s="930" t="s">
        <v>1068</v>
      </c>
      <c r="F19" s="930"/>
      <c r="G19" s="930"/>
      <c r="H19" s="930"/>
      <c r="I19" s="930"/>
      <c r="J19" s="930"/>
      <c r="K19" s="930"/>
      <c r="L19" s="930"/>
      <c r="M19" s="930"/>
    </row>
    <row r="22" spans="3:13" s="21" customFormat="1">
      <c r="C22" s="652" t="s">
        <v>79</v>
      </c>
    </row>
    <row r="23" spans="3:13" s="21" customFormat="1">
      <c r="C23" s="652" t="s">
        <v>80</v>
      </c>
    </row>
    <row r="24" spans="3:13" s="21" customFormat="1">
      <c r="C24" s="652" t="s">
        <v>81</v>
      </c>
    </row>
    <row r="25" spans="3:13" s="21" customFormat="1">
      <c r="C25" s="652" t="s">
        <v>82</v>
      </c>
    </row>
    <row r="26" spans="3:13" s="21" customFormat="1">
      <c r="C26" s="652" t="s">
        <v>83</v>
      </c>
    </row>
    <row r="27" spans="3:13" s="21" customFormat="1">
      <c r="C27" s="652" t="s">
        <v>84</v>
      </c>
    </row>
    <row r="28" spans="3:13" s="21" customFormat="1">
      <c r="C28" s="652" t="s">
        <v>85</v>
      </c>
    </row>
    <row r="29" spans="3:13" s="21" customFormat="1">
      <c r="C29" s="652" t="s">
        <v>86</v>
      </c>
    </row>
    <row r="30" spans="3:13" s="21" customFormat="1">
      <c r="C30" s="652" t="s">
        <v>87</v>
      </c>
    </row>
    <row r="31" spans="3:13" s="21" customFormat="1">
      <c r="C31" s="652" t="s">
        <v>88</v>
      </c>
    </row>
    <row r="32" spans="3:13" s="21" customFormat="1">
      <c r="C32" s="652" t="s">
        <v>89</v>
      </c>
    </row>
    <row r="33" spans="3:3" s="21" customFormat="1">
      <c r="C33" s="652" t="s">
        <v>90</v>
      </c>
    </row>
  </sheetData>
  <mergeCells count="4">
    <mergeCell ref="A15:P15"/>
    <mergeCell ref="E17:M17"/>
    <mergeCell ref="E18:M18"/>
    <mergeCell ref="E19:M19"/>
  </mergeCells>
  <phoneticPr fontId="3" type="noConversion"/>
  <pageMargins left="0.78740157480314965" right="0.39370078740157483" top="0.78740157480314965" bottom="0.59055118110236227" header="0.31496062992125984" footer="0.31496062992125984"/>
  <pageSetup paperSize="9" scale="95" firstPageNumber="18" orientation="landscape" r:id="rId1"/>
  <headerFooter>
    <oddFooter>&amp;C&amp;"TH SarabunPSK,ตัวหนา"&amp;16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3" tint="0.79998168889431442"/>
  </sheetPr>
  <dimension ref="A1:R26"/>
  <sheetViews>
    <sheetView showGridLines="0" showWhiteSpace="0" view="pageBreakPreview" zoomScaleSheetLayoutView="100" zoomScalePageLayoutView="75" workbookViewId="0">
      <selection activeCell="K8" sqref="K8"/>
    </sheetView>
  </sheetViews>
  <sheetFormatPr defaultColWidth="9" defaultRowHeight="24"/>
  <cols>
    <col min="1" max="1" width="8.25" style="19" customWidth="1"/>
    <col min="2" max="2" width="12.25" style="19" customWidth="1"/>
    <col min="3" max="3" width="7.375" style="19" customWidth="1"/>
    <col min="4" max="4" width="6.375" style="19" customWidth="1"/>
    <col min="5" max="5" width="14.375" style="19" customWidth="1"/>
    <col min="6" max="6" width="9.375" style="19" customWidth="1"/>
    <col min="7" max="7" width="4.375" style="19" customWidth="1"/>
    <col min="8" max="8" width="4.625" style="19" customWidth="1"/>
    <col min="9" max="9" width="3.5" style="19" customWidth="1"/>
    <col min="10" max="10" width="9" style="19"/>
    <col min="11" max="11" width="11" style="19" customWidth="1"/>
    <col min="12" max="12" width="9" style="19"/>
    <col min="13" max="13" width="4.625" style="19" customWidth="1"/>
    <col min="14" max="14" width="9" style="19"/>
    <col min="15" max="15" width="5.125" style="19" customWidth="1"/>
    <col min="16" max="16" width="6.375" style="19" customWidth="1"/>
    <col min="17" max="17" width="6.875" style="19" customWidth="1"/>
    <col min="18" max="18" width="5.5" style="19" customWidth="1"/>
    <col min="19" max="16384" width="9" style="19"/>
  </cols>
  <sheetData>
    <row r="1" spans="1:18">
      <c r="A1" s="22" t="s">
        <v>579</v>
      </c>
      <c r="B1" s="22"/>
    </row>
    <row r="2" spans="1:18" ht="14.25" customHeight="1">
      <c r="A2" s="22"/>
      <c r="B2" s="22"/>
    </row>
    <row r="3" spans="1:18">
      <c r="B3" s="37"/>
      <c r="C3" s="37" t="s">
        <v>653</v>
      </c>
      <c r="D3" s="37"/>
      <c r="E3" s="37"/>
      <c r="F3" s="37"/>
      <c r="G3" s="37"/>
      <c r="H3" s="37"/>
      <c r="I3" s="37"/>
    </row>
    <row r="4" spans="1:18" ht="8.25" customHeight="1">
      <c r="A4" s="18"/>
      <c r="B4" s="18"/>
      <c r="C4" s="18"/>
      <c r="D4" s="18"/>
      <c r="E4" s="18"/>
      <c r="F4" s="18"/>
      <c r="G4" s="18"/>
      <c r="H4" s="18"/>
      <c r="I4" s="18"/>
    </row>
    <row r="5" spans="1:18" ht="27.75" customHeight="1">
      <c r="A5" s="1012" t="s">
        <v>72</v>
      </c>
      <c r="B5" s="1013" t="s">
        <v>390</v>
      </c>
      <c r="C5" s="1014" t="s">
        <v>172</v>
      </c>
      <c r="D5" s="1014"/>
      <c r="E5" s="1014"/>
      <c r="F5" s="1015" t="s">
        <v>175</v>
      </c>
      <c r="G5" s="1015"/>
      <c r="H5" s="1015"/>
      <c r="I5" s="1015"/>
      <c r="J5" s="1012" t="s">
        <v>72</v>
      </c>
      <c r="K5" s="1013" t="s">
        <v>390</v>
      </c>
      <c r="L5" s="1014" t="s">
        <v>172</v>
      </c>
      <c r="M5" s="1014"/>
      <c r="N5" s="1014"/>
      <c r="O5" s="1015" t="s">
        <v>175</v>
      </c>
      <c r="P5" s="1015"/>
      <c r="Q5" s="1015"/>
      <c r="R5" s="1015"/>
    </row>
    <row r="6" spans="1:18">
      <c r="A6" s="1012"/>
      <c r="B6" s="1013"/>
      <c r="C6" s="1015" t="s">
        <v>173</v>
      </c>
      <c r="D6" s="1015"/>
      <c r="E6" s="25" t="s">
        <v>174</v>
      </c>
      <c r="F6" s="1016" t="s">
        <v>552</v>
      </c>
      <c r="G6" s="1016"/>
      <c r="H6" s="1016"/>
      <c r="I6" s="1016"/>
      <c r="J6" s="1012"/>
      <c r="K6" s="1013"/>
      <c r="L6" s="1015" t="s">
        <v>173</v>
      </c>
      <c r="M6" s="1015"/>
      <c r="N6" s="25" t="s">
        <v>174</v>
      </c>
      <c r="O6" s="1016" t="s">
        <v>552</v>
      </c>
      <c r="P6" s="1016"/>
      <c r="Q6" s="1016"/>
      <c r="R6" s="1016"/>
    </row>
    <row r="7" spans="1:18">
      <c r="A7" s="1012"/>
      <c r="B7" s="1013"/>
      <c r="C7" s="1018" t="s">
        <v>130</v>
      </c>
      <c r="D7" s="1018"/>
      <c r="E7" s="26" t="s">
        <v>145</v>
      </c>
      <c r="F7" s="1017"/>
      <c r="G7" s="1017"/>
      <c r="H7" s="1017"/>
      <c r="I7" s="1017"/>
      <c r="J7" s="1012"/>
      <c r="K7" s="1013"/>
      <c r="L7" s="1018" t="s">
        <v>130</v>
      </c>
      <c r="M7" s="1018"/>
      <c r="N7" s="26" t="s">
        <v>145</v>
      </c>
      <c r="O7" s="1017"/>
      <c r="P7" s="1017"/>
      <c r="Q7" s="1017"/>
      <c r="R7" s="1017"/>
    </row>
    <row r="8" spans="1:18" ht="20.25" customHeight="1">
      <c r="A8" s="27">
        <v>19725</v>
      </c>
      <c r="B8" s="38"/>
      <c r="C8" s="1005"/>
      <c r="D8" s="1006"/>
      <c r="E8" s="39"/>
      <c r="F8" s="1007" t="e">
        <f>((3.6*C8)+E8)/B8</f>
        <v>#DIV/0!</v>
      </c>
      <c r="G8" s="1008"/>
      <c r="H8" s="1008"/>
      <c r="I8" s="1009"/>
      <c r="J8" s="27">
        <v>20090</v>
      </c>
      <c r="K8" s="38"/>
      <c r="L8" s="1005"/>
      <c r="M8" s="1006"/>
      <c r="N8" s="39"/>
      <c r="O8" s="1007" t="e">
        <f>((3.6*L8)+N8)/K8</f>
        <v>#DIV/0!</v>
      </c>
      <c r="P8" s="1008"/>
      <c r="Q8" s="1008"/>
      <c r="R8" s="1009"/>
    </row>
    <row r="9" spans="1:18" ht="20.25" customHeight="1">
      <c r="A9" s="27">
        <v>19756</v>
      </c>
      <c r="B9" s="38"/>
      <c r="C9" s="1005"/>
      <c r="D9" s="1006"/>
      <c r="E9" s="39"/>
      <c r="F9" s="1007" t="e">
        <f t="shared" ref="F9:F21" si="0">((3.6*C9)+E9)/B9</f>
        <v>#DIV/0!</v>
      </c>
      <c r="G9" s="1008"/>
      <c r="H9" s="1008"/>
      <c r="I9" s="1009"/>
      <c r="J9" s="27">
        <v>20121</v>
      </c>
      <c r="K9" s="38"/>
      <c r="L9" s="1005"/>
      <c r="M9" s="1006"/>
      <c r="N9" s="39"/>
      <c r="O9" s="1007" t="e">
        <f t="shared" ref="O9:O21" si="1">((3.6*L9)+N9)/K9</f>
        <v>#DIV/0!</v>
      </c>
      <c r="P9" s="1008"/>
      <c r="Q9" s="1008"/>
      <c r="R9" s="1009"/>
    </row>
    <row r="10" spans="1:18" ht="20.25" customHeight="1">
      <c r="A10" s="27">
        <v>19784</v>
      </c>
      <c r="B10" s="38"/>
      <c r="C10" s="1005"/>
      <c r="D10" s="1006"/>
      <c r="E10" s="39"/>
      <c r="F10" s="1007" t="e">
        <f t="shared" si="0"/>
        <v>#DIV/0!</v>
      </c>
      <c r="G10" s="1008"/>
      <c r="H10" s="1008"/>
      <c r="I10" s="1009"/>
      <c r="J10" s="27">
        <v>20149</v>
      </c>
      <c r="K10" s="38"/>
      <c r="L10" s="1005"/>
      <c r="M10" s="1006"/>
      <c r="N10" s="39"/>
      <c r="O10" s="1007" t="e">
        <f t="shared" si="1"/>
        <v>#DIV/0!</v>
      </c>
      <c r="P10" s="1008"/>
      <c r="Q10" s="1008"/>
      <c r="R10" s="1009"/>
    </row>
    <row r="11" spans="1:18" ht="20.25" customHeight="1">
      <c r="A11" s="27">
        <v>19815</v>
      </c>
      <c r="B11" s="38"/>
      <c r="C11" s="1005"/>
      <c r="D11" s="1006"/>
      <c r="E11" s="39"/>
      <c r="F11" s="1007" t="e">
        <f t="shared" si="0"/>
        <v>#DIV/0!</v>
      </c>
      <c r="G11" s="1008"/>
      <c r="H11" s="1008"/>
      <c r="I11" s="1009"/>
      <c r="J11" s="27">
        <v>20180</v>
      </c>
      <c r="K11" s="38"/>
      <c r="L11" s="1005"/>
      <c r="M11" s="1006"/>
      <c r="N11" s="39"/>
      <c r="O11" s="1007" t="e">
        <f t="shared" si="1"/>
        <v>#DIV/0!</v>
      </c>
      <c r="P11" s="1008"/>
      <c r="Q11" s="1008"/>
      <c r="R11" s="1009"/>
    </row>
    <row r="12" spans="1:18" ht="20.25" customHeight="1">
      <c r="A12" s="27">
        <v>19845</v>
      </c>
      <c r="B12" s="38"/>
      <c r="C12" s="1005"/>
      <c r="D12" s="1006"/>
      <c r="E12" s="39"/>
      <c r="F12" s="1007" t="e">
        <f t="shared" si="0"/>
        <v>#DIV/0!</v>
      </c>
      <c r="G12" s="1008"/>
      <c r="H12" s="1008"/>
      <c r="I12" s="1009"/>
      <c r="J12" s="27">
        <v>20210</v>
      </c>
      <c r="K12" s="38"/>
      <c r="L12" s="1005"/>
      <c r="M12" s="1006"/>
      <c r="N12" s="39"/>
      <c r="O12" s="1007" t="e">
        <f t="shared" si="1"/>
        <v>#DIV/0!</v>
      </c>
      <c r="P12" s="1008"/>
      <c r="Q12" s="1008"/>
      <c r="R12" s="1009"/>
    </row>
    <row r="13" spans="1:18" ht="20.25" customHeight="1">
      <c r="A13" s="27">
        <v>19876</v>
      </c>
      <c r="B13" s="38"/>
      <c r="C13" s="1005"/>
      <c r="D13" s="1006"/>
      <c r="E13" s="39"/>
      <c r="F13" s="1007" t="e">
        <f t="shared" si="0"/>
        <v>#DIV/0!</v>
      </c>
      <c r="G13" s="1008"/>
      <c r="H13" s="1008"/>
      <c r="I13" s="1009"/>
      <c r="J13" s="27">
        <v>20241</v>
      </c>
      <c r="K13" s="38"/>
      <c r="L13" s="1005"/>
      <c r="M13" s="1006"/>
      <c r="N13" s="39"/>
      <c r="O13" s="1007" t="e">
        <f t="shared" si="1"/>
        <v>#DIV/0!</v>
      </c>
      <c r="P13" s="1008"/>
      <c r="Q13" s="1008"/>
      <c r="R13" s="1009"/>
    </row>
    <row r="14" spans="1:18" ht="20.25" customHeight="1">
      <c r="A14" s="27">
        <v>19906</v>
      </c>
      <c r="B14" s="38"/>
      <c r="C14" s="1005"/>
      <c r="D14" s="1006"/>
      <c r="E14" s="39"/>
      <c r="F14" s="1007" t="e">
        <f t="shared" si="0"/>
        <v>#DIV/0!</v>
      </c>
      <c r="G14" s="1008"/>
      <c r="H14" s="1008"/>
      <c r="I14" s="1009"/>
      <c r="J14" s="27">
        <v>20271</v>
      </c>
      <c r="K14" s="38"/>
      <c r="L14" s="1005"/>
      <c r="M14" s="1006"/>
      <c r="N14" s="39"/>
      <c r="O14" s="1007" t="e">
        <f t="shared" si="1"/>
        <v>#DIV/0!</v>
      </c>
      <c r="P14" s="1008"/>
      <c r="Q14" s="1008"/>
      <c r="R14" s="1009"/>
    </row>
    <row r="15" spans="1:18" ht="20.25" customHeight="1">
      <c r="A15" s="27">
        <v>19937</v>
      </c>
      <c r="B15" s="38"/>
      <c r="C15" s="1005"/>
      <c r="D15" s="1006"/>
      <c r="E15" s="39"/>
      <c r="F15" s="1007" t="e">
        <f t="shared" si="0"/>
        <v>#DIV/0!</v>
      </c>
      <c r="G15" s="1008"/>
      <c r="H15" s="1008"/>
      <c r="I15" s="1009"/>
      <c r="J15" s="27">
        <v>20302</v>
      </c>
      <c r="K15" s="38"/>
      <c r="L15" s="1005"/>
      <c r="M15" s="1006"/>
      <c r="N15" s="39"/>
      <c r="O15" s="1007" t="e">
        <f t="shared" si="1"/>
        <v>#DIV/0!</v>
      </c>
      <c r="P15" s="1008"/>
      <c r="Q15" s="1008"/>
      <c r="R15" s="1009"/>
    </row>
    <row r="16" spans="1:18" ht="20.25" customHeight="1">
      <c r="A16" s="27">
        <v>19968</v>
      </c>
      <c r="B16" s="38"/>
      <c r="C16" s="1005"/>
      <c r="D16" s="1006"/>
      <c r="E16" s="39"/>
      <c r="F16" s="1007" t="e">
        <f t="shared" si="0"/>
        <v>#DIV/0!</v>
      </c>
      <c r="G16" s="1008"/>
      <c r="H16" s="1008"/>
      <c r="I16" s="1009"/>
      <c r="J16" s="27">
        <v>20333</v>
      </c>
      <c r="K16" s="38"/>
      <c r="L16" s="1005"/>
      <c r="M16" s="1006"/>
      <c r="N16" s="39"/>
      <c r="O16" s="1007" t="e">
        <f t="shared" si="1"/>
        <v>#DIV/0!</v>
      </c>
      <c r="P16" s="1008"/>
      <c r="Q16" s="1008"/>
      <c r="R16" s="1009"/>
    </row>
    <row r="17" spans="1:18" ht="20.25" customHeight="1">
      <c r="A17" s="27">
        <v>19998</v>
      </c>
      <c r="B17" s="38"/>
      <c r="C17" s="1005"/>
      <c r="D17" s="1006"/>
      <c r="E17" s="39"/>
      <c r="F17" s="1007" t="e">
        <f t="shared" si="0"/>
        <v>#DIV/0!</v>
      </c>
      <c r="G17" s="1008"/>
      <c r="H17" s="1008"/>
      <c r="I17" s="1009"/>
      <c r="J17" s="27">
        <v>20363</v>
      </c>
      <c r="K17" s="38"/>
      <c r="L17" s="1005"/>
      <c r="M17" s="1006"/>
      <c r="N17" s="39"/>
      <c r="O17" s="1007" t="e">
        <f t="shared" si="1"/>
        <v>#DIV/0!</v>
      </c>
      <c r="P17" s="1008"/>
      <c r="Q17" s="1008"/>
      <c r="R17" s="1009"/>
    </row>
    <row r="18" spans="1:18" ht="20.25" customHeight="1">
      <c r="A18" s="27">
        <v>20029</v>
      </c>
      <c r="B18" s="38"/>
      <c r="C18" s="1005"/>
      <c r="D18" s="1006"/>
      <c r="E18" s="39"/>
      <c r="F18" s="1007" t="e">
        <f t="shared" si="0"/>
        <v>#DIV/0!</v>
      </c>
      <c r="G18" s="1008"/>
      <c r="H18" s="1008"/>
      <c r="I18" s="1009"/>
      <c r="J18" s="27">
        <v>20394</v>
      </c>
      <c r="K18" s="38"/>
      <c r="L18" s="1005"/>
      <c r="M18" s="1006"/>
      <c r="N18" s="39"/>
      <c r="O18" s="1007" t="e">
        <f t="shared" si="1"/>
        <v>#DIV/0!</v>
      </c>
      <c r="P18" s="1008"/>
      <c r="Q18" s="1008"/>
      <c r="R18" s="1009"/>
    </row>
    <row r="19" spans="1:18" ht="20.25" customHeight="1">
      <c r="A19" s="27">
        <v>20059</v>
      </c>
      <c r="B19" s="38"/>
      <c r="C19" s="1005"/>
      <c r="D19" s="1006"/>
      <c r="E19" s="39"/>
      <c r="F19" s="1007" t="e">
        <f t="shared" si="0"/>
        <v>#DIV/0!</v>
      </c>
      <c r="G19" s="1008"/>
      <c r="H19" s="1008"/>
      <c r="I19" s="1009"/>
      <c r="J19" s="27">
        <v>20424</v>
      </c>
      <c r="K19" s="38"/>
      <c r="L19" s="1005"/>
      <c r="M19" s="1006"/>
      <c r="N19" s="39"/>
      <c r="O19" s="1007" t="e">
        <f t="shared" si="1"/>
        <v>#DIV/0!</v>
      </c>
      <c r="P19" s="1008"/>
      <c r="Q19" s="1008"/>
      <c r="R19" s="1009"/>
    </row>
    <row r="20" spans="1:18" ht="20.25" customHeight="1">
      <c r="A20" s="28" t="s">
        <v>120</v>
      </c>
      <c r="B20" s="38">
        <f>SUM(B8:B19)</f>
        <v>0</v>
      </c>
      <c r="C20" s="1011">
        <f>SUM(C8:D19)</f>
        <v>0</v>
      </c>
      <c r="D20" s="1011"/>
      <c r="E20" s="41">
        <f>SUM(E8:E19)</f>
        <v>0</v>
      </c>
      <c r="F20" s="1007" t="e">
        <f t="shared" si="0"/>
        <v>#DIV/0!</v>
      </c>
      <c r="G20" s="1008"/>
      <c r="H20" s="1008"/>
      <c r="I20" s="1009"/>
      <c r="J20" s="28" t="s">
        <v>120</v>
      </c>
      <c r="K20" s="38">
        <f>SUM(K8:K19)</f>
        <v>0</v>
      </c>
      <c r="L20" s="1011">
        <f>SUM(L8:M19)</f>
        <v>0</v>
      </c>
      <c r="M20" s="1011"/>
      <c r="N20" s="41">
        <f>SUM(N8:N19)</f>
        <v>0</v>
      </c>
      <c r="O20" s="1007" t="e">
        <f t="shared" si="1"/>
        <v>#DIV/0!</v>
      </c>
      <c r="P20" s="1008"/>
      <c r="Q20" s="1008"/>
      <c r="R20" s="1009"/>
    </row>
    <row r="21" spans="1:18" ht="20.25" customHeight="1">
      <c r="A21" s="28" t="s">
        <v>132</v>
      </c>
      <c r="B21" s="38" t="e">
        <f>AVERAGE(B8:B19)</f>
        <v>#DIV/0!</v>
      </c>
      <c r="C21" s="1011" t="e">
        <f>AVERAGE(C8:D19)</f>
        <v>#DIV/0!</v>
      </c>
      <c r="D21" s="1011"/>
      <c r="E21" s="38" t="e">
        <f>AVERAGE(E8:E19)</f>
        <v>#DIV/0!</v>
      </c>
      <c r="F21" s="1007" t="e">
        <f t="shared" si="0"/>
        <v>#DIV/0!</v>
      </c>
      <c r="G21" s="1008"/>
      <c r="H21" s="1008"/>
      <c r="I21" s="1009"/>
      <c r="J21" s="28" t="s">
        <v>132</v>
      </c>
      <c r="K21" s="38" t="e">
        <f>AVERAGE(K8:K19)</f>
        <v>#DIV/0!</v>
      </c>
      <c r="L21" s="1011" t="e">
        <f>AVERAGE(L8:M19)</f>
        <v>#DIV/0!</v>
      </c>
      <c r="M21" s="1011"/>
      <c r="N21" s="38" t="e">
        <f>AVERAGE(N8:N19)</f>
        <v>#DIV/0!</v>
      </c>
      <c r="O21" s="1007" t="e">
        <f t="shared" si="1"/>
        <v>#DIV/0!</v>
      </c>
      <c r="P21" s="1008"/>
      <c r="Q21" s="1008"/>
      <c r="R21" s="1009"/>
    </row>
    <row r="23" spans="1:18" s="14" customFormat="1" ht="18" customHeight="1">
      <c r="A23" s="29" t="s">
        <v>176</v>
      </c>
      <c r="B23" s="30" t="s">
        <v>563</v>
      </c>
      <c r="D23" s="15"/>
      <c r="E23" s="15"/>
      <c r="F23" s="15"/>
      <c r="G23" s="15"/>
      <c r="H23" s="15"/>
      <c r="I23" s="15"/>
    </row>
    <row r="24" spans="1:18" s="14" customFormat="1" ht="22.5" customHeight="1">
      <c r="D24" s="33"/>
      <c r="E24" s="1010" t="s">
        <v>390</v>
      </c>
      <c r="F24" s="1010"/>
      <c r="G24" s="1010"/>
      <c r="H24" s="31"/>
      <c r="I24" s="31"/>
      <c r="J24" s="33"/>
    </row>
    <row r="25" spans="1:18" ht="28.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1:18" ht="30" customHeight="1">
      <c r="G26" s="16"/>
    </row>
  </sheetData>
  <mergeCells count="71">
    <mergeCell ref="A5:A7"/>
    <mergeCell ref="B5:B7"/>
    <mergeCell ref="C5:E5"/>
    <mergeCell ref="F5:I5"/>
    <mergeCell ref="C6:D6"/>
    <mergeCell ref="F6:I7"/>
    <mergeCell ref="C7:D7"/>
    <mergeCell ref="F13:I13"/>
    <mergeCell ref="C10:D10"/>
    <mergeCell ref="F10:I10"/>
    <mergeCell ref="C11:D11"/>
    <mergeCell ref="F11:I11"/>
    <mergeCell ref="C13:D13"/>
    <mergeCell ref="C8:D8"/>
    <mergeCell ref="F8:I8"/>
    <mergeCell ref="C9:D9"/>
    <mergeCell ref="F9:I9"/>
    <mergeCell ref="C12:D12"/>
    <mergeCell ref="F12:I12"/>
    <mergeCell ref="C14:D14"/>
    <mergeCell ref="F14:I14"/>
    <mergeCell ref="C15:D15"/>
    <mergeCell ref="F15:I15"/>
    <mergeCell ref="C16:D16"/>
    <mergeCell ref="F16:I16"/>
    <mergeCell ref="L8:M8"/>
    <mergeCell ref="O8:R8"/>
    <mergeCell ref="C20:D20"/>
    <mergeCell ref="F20:I20"/>
    <mergeCell ref="L9:M9"/>
    <mergeCell ref="O9:R9"/>
    <mergeCell ref="L10:M10"/>
    <mergeCell ref="O10:R10"/>
    <mergeCell ref="L11:M11"/>
    <mergeCell ref="O11:R11"/>
    <mergeCell ref="O18:R18"/>
    <mergeCell ref="O19:R19"/>
    <mergeCell ref="L12:M12"/>
    <mergeCell ref="O12:R12"/>
    <mergeCell ref="L13:M13"/>
    <mergeCell ref="O13:R13"/>
    <mergeCell ref="C21:D21"/>
    <mergeCell ref="F21:I21"/>
    <mergeCell ref="L20:M20"/>
    <mergeCell ref="C17:D17"/>
    <mergeCell ref="F17:I17"/>
    <mergeCell ref="C18:D18"/>
    <mergeCell ref="F18:I18"/>
    <mergeCell ref="C19:D19"/>
    <mergeCell ref="F19:I19"/>
    <mergeCell ref="L19:M19"/>
    <mergeCell ref="J5:J7"/>
    <mergeCell ref="K5:K7"/>
    <mergeCell ref="L5:N5"/>
    <mergeCell ref="O5:R5"/>
    <mergeCell ref="L6:M6"/>
    <mergeCell ref="O6:R7"/>
    <mergeCell ref="L7:M7"/>
    <mergeCell ref="L14:M14"/>
    <mergeCell ref="O14:R14"/>
    <mergeCell ref="L15:M15"/>
    <mergeCell ref="E24:G24"/>
    <mergeCell ref="O15:R15"/>
    <mergeCell ref="L16:M16"/>
    <mergeCell ref="O16:R16"/>
    <mergeCell ref="O20:R20"/>
    <mergeCell ref="L21:M21"/>
    <mergeCell ref="O21:R21"/>
    <mergeCell ref="L17:M17"/>
    <mergeCell ref="O17:R17"/>
    <mergeCell ref="L18:M18"/>
  </mergeCells>
  <phoneticPr fontId="3" type="noConversion"/>
  <pageMargins left="0.73" right="0.57999999999999996" top="0.74803149606299213" bottom="0.59055118110236227" header="0.31496062992125984" footer="0.31496062992125984"/>
  <pageSetup paperSize="9" scale="86" orientation="landscape" horizontalDpi="300" verticalDpi="300" r:id="rId1"/>
  <headerFooter>
    <oddFooter>&amp;C&amp;"TH SarabunPSK,Bold"&amp;16 16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6:R38"/>
  <sheetViews>
    <sheetView showGridLines="0" showWhiteSpace="0" view="pageBreakPreview" zoomScaleSheetLayoutView="100" zoomScalePageLayoutView="75" workbookViewId="0">
      <selection activeCell="K8" sqref="K8"/>
    </sheetView>
  </sheetViews>
  <sheetFormatPr defaultColWidth="9" defaultRowHeight="24"/>
  <cols>
    <col min="1" max="1" width="8.25" style="19" customWidth="1"/>
    <col min="2" max="2" width="11.625" style="19" customWidth="1"/>
    <col min="3" max="3" width="7.375" style="19" customWidth="1"/>
    <col min="4" max="4" width="6.125" style="19" customWidth="1"/>
    <col min="5" max="5" width="14.375" style="19" customWidth="1"/>
    <col min="6" max="6" width="9.375" style="19" customWidth="1"/>
    <col min="7" max="7" width="4.375" style="19" customWidth="1"/>
    <col min="8" max="8" width="4.625" style="19" customWidth="1"/>
    <col min="9" max="9" width="6.25" style="19" customWidth="1"/>
    <col min="10" max="10" width="9" style="19"/>
    <col min="11" max="11" width="11.25" style="19" customWidth="1"/>
    <col min="12" max="14" width="9" style="19"/>
    <col min="15" max="15" width="5.125" style="19" customWidth="1"/>
    <col min="16" max="16" width="6.375" style="19" customWidth="1"/>
    <col min="17" max="17" width="6.875" style="19" customWidth="1"/>
    <col min="18" max="18" width="5.625" style="19" customWidth="1"/>
    <col min="19" max="16384" width="9" style="19"/>
  </cols>
  <sheetData>
    <row r="16" ht="26.25" customHeight="1"/>
    <row r="17" spans="1:18">
      <c r="A17" s="982" t="s">
        <v>682</v>
      </c>
      <c r="B17" s="982"/>
      <c r="C17" s="982"/>
      <c r="D17" s="982"/>
      <c r="E17" s="982"/>
      <c r="F17" s="982"/>
      <c r="G17" s="982"/>
      <c r="H17" s="982"/>
      <c r="I17" s="982"/>
      <c r="J17" s="982"/>
      <c r="K17" s="982"/>
      <c r="L17" s="982"/>
      <c r="M17" s="982"/>
      <c r="N17" s="982"/>
      <c r="O17" s="982"/>
      <c r="P17" s="982"/>
      <c r="Q17" s="982"/>
      <c r="R17" s="982"/>
    </row>
    <row r="18" spans="1:18" s="21" customFormat="1"/>
    <row r="19" spans="1:18" s="21" customFormat="1"/>
    <row r="20" spans="1:18" s="21" customFormat="1"/>
    <row r="21" spans="1:18" s="21" customFormat="1"/>
    <row r="22" spans="1:18" s="21" customFormat="1"/>
    <row r="23" spans="1:18" s="21" customFormat="1"/>
    <row r="24" spans="1:18" s="21" customFormat="1"/>
    <row r="25" spans="1:18" s="21" customFormat="1"/>
    <row r="26" spans="1:18" s="21" customFormat="1"/>
    <row r="27" spans="1:18" s="21" customFormat="1"/>
    <row r="28" spans="1:18" s="21" customFormat="1"/>
    <row r="29" spans="1:18" s="21" customFormat="1"/>
    <row r="30" spans="1:18" s="21" customFormat="1"/>
    <row r="31" spans="1:18" s="21" customFormat="1"/>
    <row r="32" spans="1:18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</sheetData>
  <mergeCells count="1">
    <mergeCell ref="A17:R17"/>
  </mergeCells>
  <phoneticPr fontId="3" type="noConversion"/>
  <pageMargins left="0.70866141732283472" right="0.70866141732283472" top="0.74803149606299213" bottom="0.59055118110236227" header="0.31496062992125984" footer="0.31496062992125984"/>
  <pageSetup paperSize="9" scale="86" orientation="landscape" horizontalDpi="300" verticalDpi="300" r:id="rId1"/>
  <headerFooter>
    <oddFooter>&amp;C&amp;"TH SarabunPSK,Bold"&amp;16 17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3" tint="0.79998168889431442"/>
  </sheetPr>
  <dimension ref="A1:R25"/>
  <sheetViews>
    <sheetView showGridLines="0" view="pageBreakPreview" zoomScaleSheetLayoutView="100" workbookViewId="0">
      <selection activeCell="K8" sqref="K8"/>
    </sheetView>
  </sheetViews>
  <sheetFormatPr defaultColWidth="9" defaultRowHeight="24"/>
  <cols>
    <col min="1" max="1" width="8.25" style="19" customWidth="1"/>
    <col min="2" max="2" width="11.625" style="19" customWidth="1"/>
    <col min="3" max="3" width="7.375" style="19" customWidth="1"/>
    <col min="4" max="4" width="6.125" style="19" customWidth="1"/>
    <col min="5" max="5" width="14.375" style="19" customWidth="1"/>
    <col min="6" max="6" width="6.75" style="19" customWidth="1"/>
    <col min="7" max="7" width="6.625" style="19" customWidth="1"/>
    <col min="8" max="8" width="5.375" style="19" customWidth="1"/>
    <col min="9" max="9" width="6.625" style="19" customWidth="1"/>
    <col min="10" max="10" width="9" style="19"/>
    <col min="11" max="11" width="11.25" style="19" customWidth="1"/>
    <col min="12" max="13" width="9" style="19"/>
    <col min="14" max="14" width="12.375" style="19" customWidth="1"/>
    <col min="15" max="15" width="3.75" style="19" customWidth="1"/>
    <col min="16" max="16" width="6.625" style="19" customWidth="1"/>
    <col min="17" max="17" width="9" style="19"/>
    <col min="18" max="18" width="6.375" style="19" customWidth="1"/>
    <col min="19" max="16384" width="9" style="19"/>
  </cols>
  <sheetData>
    <row r="1" spans="1:18">
      <c r="A1" s="22" t="s">
        <v>580</v>
      </c>
      <c r="B1" s="22"/>
    </row>
    <row r="2" spans="1:18" ht="11.25" customHeight="1">
      <c r="A2" s="22"/>
      <c r="B2" s="22"/>
    </row>
    <row r="3" spans="1:18" ht="24.75" customHeight="1">
      <c r="B3" s="17"/>
      <c r="C3" s="37" t="s">
        <v>654</v>
      </c>
      <c r="D3" s="17"/>
      <c r="E3" s="17"/>
      <c r="F3" s="17"/>
      <c r="G3" s="17"/>
      <c r="H3" s="17"/>
      <c r="I3" s="17"/>
      <c r="J3" s="17"/>
      <c r="K3" s="17"/>
    </row>
    <row r="4" spans="1:18" ht="10.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</row>
    <row r="5" spans="1:18" ht="27.75" customHeight="1">
      <c r="A5" s="1012" t="s">
        <v>72</v>
      </c>
      <c r="B5" s="1013" t="s">
        <v>391</v>
      </c>
      <c r="C5" s="1014" t="s">
        <v>172</v>
      </c>
      <c r="D5" s="1014"/>
      <c r="E5" s="1014"/>
      <c r="F5" s="1015" t="s">
        <v>175</v>
      </c>
      <c r="G5" s="1015"/>
      <c r="H5" s="1015"/>
      <c r="I5" s="1015"/>
      <c r="J5" s="1012" t="s">
        <v>72</v>
      </c>
      <c r="K5" s="1013" t="s">
        <v>391</v>
      </c>
      <c r="L5" s="1014" t="s">
        <v>172</v>
      </c>
      <c r="M5" s="1014"/>
      <c r="N5" s="1014"/>
      <c r="O5" s="1015" t="s">
        <v>175</v>
      </c>
      <c r="P5" s="1015"/>
      <c r="Q5" s="1015"/>
      <c r="R5" s="1015"/>
    </row>
    <row r="6" spans="1:18">
      <c r="A6" s="1012"/>
      <c r="B6" s="1013"/>
      <c r="C6" s="1015" t="s">
        <v>173</v>
      </c>
      <c r="D6" s="1015"/>
      <c r="E6" s="25" t="s">
        <v>174</v>
      </c>
      <c r="F6" s="1016" t="s">
        <v>553</v>
      </c>
      <c r="G6" s="1016"/>
      <c r="H6" s="1016"/>
      <c r="I6" s="1016"/>
      <c r="J6" s="1012"/>
      <c r="K6" s="1013"/>
      <c r="L6" s="1015" t="s">
        <v>173</v>
      </c>
      <c r="M6" s="1015"/>
      <c r="N6" s="25" t="s">
        <v>174</v>
      </c>
      <c r="O6" s="1016" t="s">
        <v>553</v>
      </c>
      <c r="P6" s="1016"/>
      <c r="Q6" s="1016"/>
      <c r="R6" s="1016"/>
    </row>
    <row r="7" spans="1:18">
      <c r="A7" s="1012"/>
      <c r="B7" s="1013"/>
      <c r="C7" s="1018" t="s">
        <v>130</v>
      </c>
      <c r="D7" s="1018"/>
      <c r="E7" s="26" t="s">
        <v>145</v>
      </c>
      <c r="F7" s="1017"/>
      <c r="G7" s="1017"/>
      <c r="H7" s="1017"/>
      <c r="I7" s="1017"/>
      <c r="J7" s="1012"/>
      <c r="K7" s="1013"/>
      <c r="L7" s="1018" t="s">
        <v>130</v>
      </c>
      <c r="M7" s="1018"/>
      <c r="N7" s="26" t="s">
        <v>145</v>
      </c>
      <c r="O7" s="1017"/>
      <c r="P7" s="1017"/>
      <c r="Q7" s="1017"/>
      <c r="R7" s="1017"/>
    </row>
    <row r="8" spans="1:18" ht="20.25" customHeight="1">
      <c r="A8" s="27">
        <v>19725</v>
      </c>
      <c r="B8" s="38"/>
      <c r="C8" s="1005"/>
      <c r="D8" s="1006"/>
      <c r="E8" s="39"/>
      <c r="F8" s="1007" t="e">
        <f>((3.6*C8)+E8)/B8</f>
        <v>#DIV/0!</v>
      </c>
      <c r="G8" s="1008"/>
      <c r="H8" s="1008"/>
      <c r="I8" s="1009"/>
      <c r="J8" s="27">
        <v>20090</v>
      </c>
      <c r="K8" s="38"/>
      <c r="L8" s="1005"/>
      <c r="M8" s="1006"/>
      <c r="N8" s="39"/>
      <c r="O8" s="1007" t="e">
        <f>((3.6*L8)+N8)/K8</f>
        <v>#DIV/0!</v>
      </c>
      <c r="P8" s="1008"/>
      <c r="Q8" s="1008"/>
      <c r="R8" s="1009"/>
    </row>
    <row r="9" spans="1:18" ht="20.25" customHeight="1">
      <c r="A9" s="27">
        <v>19756</v>
      </c>
      <c r="B9" s="38"/>
      <c r="C9" s="1005"/>
      <c r="D9" s="1006"/>
      <c r="E9" s="39"/>
      <c r="F9" s="1007" t="e">
        <f t="shared" ref="F9:F21" si="0">((3.6*C9)+E9)/B9</f>
        <v>#DIV/0!</v>
      </c>
      <c r="G9" s="1008"/>
      <c r="H9" s="1008"/>
      <c r="I9" s="1009"/>
      <c r="J9" s="27">
        <v>20121</v>
      </c>
      <c r="K9" s="38"/>
      <c r="L9" s="1005"/>
      <c r="M9" s="1006"/>
      <c r="N9" s="39"/>
      <c r="O9" s="1007" t="e">
        <f t="shared" ref="O9:O21" si="1">((3.6*L9)+N9)/K9</f>
        <v>#DIV/0!</v>
      </c>
      <c r="P9" s="1008"/>
      <c r="Q9" s="1008"/>
      <c r="R9" s="1009"/>
    </row>
    <row r="10" spans="1:18" ht="20.25" customHeight="1">
      <c r="A10" s="27">
        <v>19784</v>
      </c>
      <c r="B10" s="38"/>
      <c r="C10" s="1005"/>
      <c r="D10" s="1006"/>
      <c r="E10" s="39"/>
      <c r="F10" s="1007" t="e">
        <f t="shared" si="0"/>
        <v>#DIV/0!</v>
      </c>
      <c r="G10" s="1008"/>
      <c r="H10" s="1008"/>
      <c r="I10" s="1009"/>
      <c r="J10" s="27">
        <v>20149</v>
      </c>
      <c r="K10" s="38"/>
      <c r="L10" s="1005"/>
      <c r="M10" s="1006"/>
      <c r="N10" s="39"/>
      <c r="O10" s="1007" t="e">
        <f t="shared" si="1"/>
        <v>#DIV/0!</v>
      </c>
      <c r="P10" s="1008"/>
      <c r="Q10" s="1008"/>
      <c r="R10" s="1009"/>
    </row>
    <row r="11" spans="1:18" ht="20.25" customHeight="1">
      <c r="A11" s="27">
        <v>19815</v>
      </c>
      <c r="B11" s="38"/>
      <c r="C11" s="1005"/>
      <c r="D11" s="1006"/>
      <c r="E11" s="39"/>
      <c r="F11" s="1007" t="e">
        <f t="shared" si="0"/>
        <v>#DIV/0!</v>
      </c>
      <c r="G11" s="1008"/>
      <c r="H11" s="1008"/>
      <c r="I11" s="1009"/>
      <c r="J11" s="27">
        <v>20180</v>
      </c>
      <c r="K11" s="38"/>
      <c r="L11" s="1005"/>
      <c r="M11" s="1006"/>
      <c r="N11" s="39"/>
      <c r="O11" s="1007" t="e">
        <f t="shared" si="1"/>
        <v>#DIV/0!</v>
      </c>
      <c r="P11" s="1008"/>
      <c r="Q11" s="1008"/>
      <c r="R11" s="1009"/>
    </row>
    <row r="12" spans="1:18" ht="20.25" customHeight="1">
      <c r="A12" s="27">
        <v>19845</v>
      </c>
      <c r="B12" s="38"/>
      <c r="C12" s="1005"/>
      <c r="D12" s="1006"/>
      <c r="E12" s="39"/>
      <c r="F12" s="1007" t="e">
        <f t="shared" si="0"/>
        <v>#DIV/0!</v>
      </c>
      <c r="G12" s="1008"/>
      <c r="H12" s="1008"/>
      <c r="I12" s="1009"/>
      <c r="J12" s="27">
        <v>20210</v>
      </c>
      <c r="K12" s="38"/>
      <c r="L12" s="1005"/>
      <c r="M12" s="1006"/>
      <c r="N12" s="39"/>
      <c r="O12" s="1007" t="e">
        <f t="shared" si="1"/>
        <v>#DIV/0!</v>
      </c>
      <c r="P12" s="1008"/>
      <c r="Q12" s="1008"/>
      <c r="R12" s="1009"/>
    </row>
    <row r="13" spans="1:18" ht="20.25" customHeight="1">
      <c r="A13" s="27">
        <v>19876</v>
      </c>
      <c r="B13" s="38"/>
      <c r="C13" s="1005"/>
      <c r="D13" s="1006"/>
      <c r="E13" s="39"/>
      <c r="F13" s="1007" t="e">
        <f t="shared" si="0"/>
        <v>#DIV/0!</v>
      </c>
      <c r="G13" s="1008"/>
      <c r="H13" s="1008"/>
      <c r="I13" s="1009"/>
      <c r="J13" s="27">
        <v>20241</v>
      </c>
      <c r="K13" s="38"/>
      <c r="L13" s="1005"/>
      <c r="M13" s="1006"/>
      <c r="N13" s="39"/>
      <c r="O13" s="1007" t="e">
        <f t="shared" si="1"/>
        <v>#DIV/0!</v>
      </c>
      <c r="P13" s="1008"/>
      <c r="Q13" s="1008"/>
      <c r="R13" s="1009"/>
    </row>
    <row r="14" spans="1:18" ht="20.25" customHeight="1">
      <c r="A14" s="27">
        <v>19906</v>
      </c>
      <c r="B14" s="38"/>
      <c r="C14" s="1005"/>
      <c r="D14" s="1006"/>
      <c r="E14" s="39"/>
      <c r="F14" s="1007" t="e">
        <f t="shared" si="0"/>
        <v>#DIV/0!</v>
      </c>
      <c r="G14" s="1008"/>
      <c r="H14" s="1008"/>
      <c r="I14" s="1009"/>
      <c r="J14" s="27">
        <v>20271</v>
      </c>
      <c r="K14" s="38"/>
      <c r="L14" s="1005"/>
      <c r="M14" s="1006"/>
      <c r="N14" s="39"/>
      <c r="O14" s="1007" t="e">
        <f t="shared" si="1"/>
        <v>#DIV/0!</v>
      </c>
      <c r="P14" s="1008"/>
      <c r="Q14" s="1008"/>
      <c r="R14" s="1009"/>
    </row>
    <row r="15" spans="1:18" ht="20.25" customHeight="1">
      <c r="A15" s="27">
        <v>19937</v>
      </c>
      <c r="B15" s="38"/>
      <c r="C15" s="1005"/>
      <c r="D15" s="1006"/>
      <c r="E15" s="39"/>
      <c r="F15" s="1007" t="e">
        <f t="shared" si="0"/>
        <v>#DIV/0!</v>
      </c>
      <c r="G15" s="1008"/>
      <c r="H15" s="1008"/>
      <c r="I15" s="1009"/>
      <c r="J15" s="27">
        <v>20302</v>
      </c>
      <c r="K15" s="38"/>
      <c r="L15" s="1005"/>
      <c r="M15" s="1006"/>
      <c r="N15" s="39"/>
      <c r="O15" s="1007" t="e">
        <f t="shared" si="1"/>
        <v>#DIV/0!</v>
      </c>
      <c r="P15" s="1008"/>
      <c r="Q15" s="1008"/>
      <c r="R15" s="1009"/>
    </row>
    <row r="16" spans="1:18" ht="20.25" customHeight="1">
      <c r="A16" s="27">
        <v>19968</v>
      </c>
      <c r="B16" s="38"/>
      <c r="C16" s="1005"/>
      <c r="D16" s="1006"/>
      <c r="E16" s="39"/>
      <c r="F16" s="1007" t="e">
        <f t="shared" si="0"/>
        <v>#DIV/0!</v>
      </c>
      <c r="G16" s="1008"/>
      <c r="H16" s="1008"/>
      <c r="I16" s="1009"/>
      <c r="J16" s="27">
        <v>20333</v>
      </c>
      <c r="K16" s="38"/>
      <c r="L16" s="1005"/>
      <c r="M16" s="1006"/>
      <c r="N16" s="39"/>
      <c r="O16" s="1007" t="e">
        <f t="shared" si="1"/>
        <v>#DIV/0!</v>
      </c>
      <c r="P16" s="1008"/>
      <c r="Q16" s="1008"/>
      <c r="R16" s="1009"/>
    </row>
    <row r="17" spans="1:18" ht="20.25" customHeight="1">
      <c r="A17" s="27">
        <v>19998</v>
      </c>
      <c r="B17" s="38"/>
      <c r="C17" s="1005"/>
      <c r="D17" s="1006"/>
      <c r="E17" s="39"/>
      <c r="F17" s="1007" t="e">
        <f t="shared" si="0"/>
        <v>#DIV/0!</v>
      </c>
      <c r="G17" s="1008"/>
      <c r="H17" s="1008"/>
      <c r="I17" s="1009"/>
      <c r="J17" s="27">
        <v>20363</v>
      </c>
      <c r="K17" s="38"/>
      <c r="L17" s="1005"/>
      <c r="M17" s="1006"/>
      <c r="N17" s="39"/>
      <c r="O17" s="1007" t="e">
        <f t="shared" si="1"/>
        <v>#DIV/0!</v>
      </c>
      <c r="P17" s="1008"/>
      <c r="Q17" s="1008"/>
      <c r="R17" s="1009"/>
    </row>
    <row r="18" spans="1:18" ht="20.25" customHeight="1">
      <c r="A18" s="27">
        <v>20029</v>
      </c>
      <c r="B18" s="38"/>
      <c r="C18" s="1005"/>
      <c r="D18" s="1006"/>
      <c r="E18" s="39"/>
      <c r="F18" s="1007" t="e">
        <f t="shared" si="0"/>
        <v>#DIV/0!</v>
      </c>
      <c r="G18" s="1008"/>
      <c r="H18" s="1008"/>
      <c r="I18" s="1009"/>
      <c r="J18" s="27">
        <v>20394</v>
      </c>
      <c r="K18" s="38"/>
      <c r="L18" s="1005"/>
      <c r="M18" s="1006"/>
      <c r="N18" s="39"/>
      <c r="O18" s="1007" t="e">
        <f t="shared" si="1"/>
        <v>#DIV/0!</v>
      </c>
      <c r="P18" s="1008"/>
      <c r="Q18" s="1008"/>
      <c r="R18" s="1009"/>
    </row>
    <row r="19" spans="1:18" ht="20.25" customHeight="1">
      <c r="A19" s="27">
        <v>20059</v>
      </c>
      <c r="B19" s="38"/>
      <c r="C19" s="1005"/>
      <c r="D19" s="1006"/>
      <c r="E19" s="39"/>
      <c r="F19" s="1007" t="e">
        <f t="shared" si="0"/>
        <v>#DIV/0!</v>
      </c>
      <c r="G19" s="1008"/>
      <c r="H19" s="1008"/>
      <c r="I19" s="1009"/>
      <c r="J19" s="27">
        <v>20424</v>
      </c>
      <c r="K19" s="38"/>
      <c r="L19" s="1005"/>
      <c r="M19" s="1006"/>
      <c r="N19" s="39"/>
      <c r="O19" s="1007" t="e">
        <f t="shared" si="1"/>
        <v>#DIV/0!</v>
      </c>
      <c r="P19" s="1008"/>
      <c r="Q19" s="1008"/>
      <c r="R19" s="1009"/>
    </row>
    <row r="20" spans="1:18" ht="20.25" customHeight="1">
      <c r="A20" s="28" t="s">
        <v>120</v>
      </c>
      <c r="B20" s="38">
        <f>SUM(B8:B19)</f>
        <v>0</v>
      </c>
      <c r="C20" s="1011">
        <f>SUM(C8:C19)</f>
        <v>0</v>
      </c>
      <c r="D20" s="1011"/>
      <c r="E20" s="41">
        <f>SUM(E8:E19)</f>
        <v>0</v>
      </c>
      <c r="F20" s="1007" t="e">
        <f t="shared" si="0"/>
        <v>#DIV/0!</v>
      </c>
      <c r="G20" s="1008"/>
      <c r="H20" s="1008"/>
      <c r="I20" s="1009"/>
      <c r="J20" s="28" t="s">
        <v>120</v>
      </c>
      <c r="K20" s="38">
        <f>SUM(K8:K19)</f>
        <v>0</v>
      </c>
      <c r="L20" s="1011">
        <f>SUM(L8:L19)</f>
        <v>0</v>
      </c>
      <c r="M20" s="1011"/>
      <c r="N20" s="41">
        <f>SUM(N8:N19)</f>
        <v>0</v>
      </c>
      <c r="O20" s="1007" t="e">
        <f t="shared" si="1"/>
        <v>#DIV/0!</v>
      </c>
      <c r="P20" s="1008"/>
      <c r="Q20" s="1008"/>
      <c r="R20" s="1009"/>
    </row>
    <row r="21" spans="1:18" ht="20.25" customHeight="1">
      <c r="A21" s="28" t="s">
        <v>132</v>
      </c>
      <c r="B21" s="38" t="e">
        <f>AVERAGE(B8:B19)</f>
        <v>#DIV/0!</v>
      </c>
      <c r="C21" s="1011" t="e">
        <f>AVERAGE(C8:D19)</f>
        <v>#DIV/0!</v>
      </c>
      <c r="D21" s="1011"/>
      <c r="E21" s="38" t="e">
        <f>AVERAGE(E8:E19)</f>
        <v>#DIV/0!</v>
      </c>
      <c r="F21" s="1007" t="e">
        <f t="shared" si="0"/>
        <v>#DIV/0!</v>
      </c>
      <c r="G21" s="1008"/>
      <c r="H21" s="1008"/>
      <c r="I21" s="1009"/>
      <c r="J21" s="28" t="s">
        <v>132</v>
      </c>
      <c r="K21" s="38" t="e">
        <f>AVERAGE(K8:K19)</f>
        <v>#DIV/0!</v>
      </c>
      <c r="L21" s="1011" t="e">
        <f>AVERAGE(L8:M19)</f>
        <v>#DIV/0!</v>
      </c>
      <c r="M21" s="1011"/>
      <c r="N21" s="38" t="e">
        <f>AVERAGE(N8:N19)</f>
        <v>#DIV/0!</v>
      </c>
      <c r="O21" s="1007" t="e">
        <f t="shared" si="1"/>
        <v>#DIV/0!</v>
      </c>
      <c r="P21" s="1008"/>
      <c r="Q21" s="1008"/>
      <c r="R21" s="1009"/>
    </row>
    <row r="22" spans="1:18" ht="20.25" customHeight="1">
      <c r="A22" s="34"/>
      <c r="B22" s="35"/>
      <c r="C22" s="36"/>
      <c r="D22" s="36"/>
      <c r="E22" s="36"/>
      <c r="F22" s="35"/>
      <c r="G22" s="35"/>
      <c r="H22" s="35"/>
      <c r="I22" s="35"/>
      <c r="J22" s="34"/>
      <c r="K22" s="35"/>
      <c r="L22" s="36"/>
      <c r="M22" s="36"/>
      <c r="N22" s="36"/>
      <c r="O22" s="35"/>
      <c r="P22" s="35"/>
      <c r="Q22" s="35"/>
      <c r="R22" s="35"/>
    </row>
    <row r="23" spans="1:18" s="14" customFormat="1" ht="17.25">
      <c r="A23" s="14" t="s">
        <v>176</v>
      </c>
      <c r="B23" s="14" t="s">
        <v>646</v>
      </c>
      <c r="D23" s="15"/>
      <c r="E23" s="15"/>
      <c r="F23" s="15"/>
      <c r="G23" s="15"/>
      <c r="H23" s="15"/>
      <c r="I23" s="15"/>
      <c r="J23" s="15"/>
    </row>
    <row r="24" spans="1:18" s="14" customFormat="1" ht="21" customHeight="1">
      <c r="D24" s="1010" t="s">
        <v>391</v>
      </c>
      <c r="E24" s="1010"/>
      <c r="F24" s="1010"/>
      <c r="G24" s="1010"/>
      <c r="H24" s="1010"/>
      <c r="I24" s="1010"/>
    </row>
    <row r="25" spans="1:18" s="14" customFormat="1" ht="21.75" customHeight="1">
      <c r="D25" s="31"/>
      <c r="E25" s="31"/>
      <c r="F25" s="31"/>
      <c r="G25" s="31"/>
      <c r="H25" s="31"/>
      <c r="I25" s="31"/>
    </row>
  </sheetData>
  <mergeCells count="71">
    <mergeCell ref="A5:A7"/>
    <mergeCell ref="B5:B7"/>
    <mergeCell ref="C5:E5"/>
    <mergeCell ref="F5:I5"/>
    <mergeCell ref="C6:D6"/>
    <mergeCell ref="F6:I7"/>
    <mergeCell ref="C7:D7"/>
    <mergeCell ref="C9:D9"/>
    <mergeCell ref="F9:I9"/>
    <mergeCell ref="C10:D10"/>
    <mergeCell ref="F10:I10"/>
    <mergeCell ref="C8:D8"/>
    <mergeCell ref="F8:I8"/>
    <mergeCell ref="C13:D13"/>
    <mergeCell ref="F13:I13"/>
    <mergeCell ref="C14:D14"/>
    <mergeCell ref="F14:I14"/>
    <mergeCell ref="C11:D11"/>
    <mergeCell ref="F11:I11"/>
    <mergeCell ref="C12:D12"/>
    <mergeCell ref="F12:I12"/>
    <mergeCell ref="C17:D17"/>
    <mergeCell ref="F17:I17"/>
    <mergeCell ref="C18:D18"/>
    <mergeCell ref="F18:I18"/>
    <mergeCell ref="C15:D15"/>
    <mergeCell ref="F15:I15"/>
    <mergeCell ref="C16:D16"/>
    <mergeCell ref="F16:I16"/>
    <mergeCell ref="C21:D21"/>
    <mergeCell ref="F21:I21"/>
    <mergeCell ref="D24:I24"/>
    <mergeCell ref="L20:M20"/>
    <mergeCell ref="C19:D19"/>
    <mergeCell ref="F19:I19"/>
    <mergeCell ref="C20:D20"/>
    <mergeCell ref="F20:I20"/>
    <mergeCell ref="O20:R20"/>
    <mergeCell ref="L21:M21"/>
    <mergeCell ref="O21:R21"/>
    <mergeCell ref="J5:J7"/>
    <mergeCell ref="K5:K7"/>
    <mergeCell ref="L5:N5"/>
    <mergeCell ref="O5:R5"/>
    <mergeCell ref="L6:M6"/>
    <mergeCell ref="O6:R7"/>
    <mergeCell ref="L7:M7"/>
    <mergeCell ref="L10:M10"/>
    <mergeCell ref="O10:R10"/>
    <mergeCell ref="L11:M11"/>
    <mergeCell ref="O11:R11"/>
    <mergeCell ref="L8:M8"/>
    <mergeCell ref="O8:R8"/>
    <mergeCell ref="L9:M9"/>
    <mergeCell ref="O9:R9"/>
    <mergeCell ref="L14:M14"/>
    <mergeCell ref="O14:R14"/>
    <mergeCell ref="L15:M15"/>
    <mergeCell ref="O15:R15"/>
    <mergeCell ref="L12:M12"/>
    <mergeCell ref="O12:R12"/>
    <mergeCell ref="L13:M13"/>
    <mergeCell ref="O13:R13"/>
    <mergeCell ref="L18:M18"/>
    <mergeCell ref="O18:R18"/>
    <mergeCell ref="L19:M19"/>
    <mergeCell ref="O19:R19"/>
    <mergeCell ref="L16:M16"/>
    <mergeCell ref="O16:R16"/>
    <mergeCell ref="L17:M17"/>
    <mergeCell ref="O17:R17"/>
  </mergeCells>
  <phoneticPr fontId="3" type="noConversion"/>
  <pageMargins left="0.70866141732283472" right="0.43307086614173229" top="0.74803149606299213" bottom="0.59055118110236227" header="0.31496062992125984" footer="0.31496062992125984"/>
  <pageSetup paperSize="9" scale="85" orientation="landscape" horizontalDpi="300" verticalDpi="300" r:id="rId1"/>
  <headerFooter>
    <oddFooter>&amp;C&amp;"TH SarabunPSK,Bold"&amp;16 18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R16"/>
  <sheetViews>
    <sheetView showGridLines="0" view="pageBreakPreview" zoomScale="90" zoomScaleSheetLayoutView="90" workbookViewId="0">
      <selection activeCell="K8" sqref="K8"/>
    </sheetView>
  </sheetViews>
  <sheetFormatPr defaultColWidth="9" defaultRowHeight="24"/>
  <cols>
    <col min="1" max="1" width="8.25" style="19" customWidth="1"/>
    <col min="2" max="2" width="11.625" style="19" customWidth="1"/>
    <col min="3" max="3" width="7.375" style="19" customWidth="1"/>
    <col min="4" max="4" width="6.125" style="19" customWidth="1"/>
    <col min="5" max="5" width="14.375" style="19" customWidth="1"/>
    <col min="6" max="6" width="6.75" style="19" customWidth="1"/>
    <col min="7" max="7" width="6.625" style="19" customWidth="1"/>
    <col min="8" max="8" width="5.375" style="19" customWidth="1"/>
    <col min="9" max="9" width="6.625" style="19" customWidth="1"/>
    <col min="10" max="10" width="9" style="19"/>
    <col min="11" max="11" width="11.25" style="19" customWidth="1"/>
    <col min="12" max="14" width="9" style="19"/>
    <col min="15" max="15" width="3.75" style="19" customWidth="1"/>
    <col min="16" max="16" width="6.625" style="19" customWidth="1"/>
    <col min="17" max="17" width="9" style="19"/>
    <col min="18" max="18" width="6.375" style="19" customWidth="1"/>
    <col min="19" max="16384" width="9" style="19"/>
  </cols>
  <sheetData>
    <row r="1" spans="1:18">
      <c r="A1" s="16"/>
      <c r="B1" s="16"/>
      <c r="C1" s="16"/>
      <c r="D1" s="16"/>
      <c r="E1" s="16"/>
      <c r="F1" s="16"/>
      <c r="G1" s="16"/>
      <c r="H1" s="16"/>
      <c r="I1" s="16"/>
    </row>
    <row r="2" spans="1:18">
      <c r="A2" s="16"/>
      <c r="B2" s="16"/>
      <c r="C2" s="16"/>
      <c r="D2" s="16"/>
      <c r="E2" s="16"/>
      <c r="F2" s="16"/>
      <c r="G2" s="16"/>
      <c r="H2" s="16"/>
      <c r="I2" s="16"/>
    </row>
    <row r="3" spans="1:18">
      <c r="A3" s="16"/>
      <c r="B3" s="16"/>
      <c r="C3" s="16"/>
      <c r="D3" s="16"/>
      <c r="E3" s="16"/>
      <c r="F3" s="16"/>
      <c r="G3" s="16"/>
      <c r="H3" s="16"/>
      <c r="I3" s="16"/>
    </row>
    <row r="4" spans="1:18">
      <c r="A4" s="24"/>
      <c r="B4" s="24"/>
      <c r="C4" s="24"/>
      <c r="D4" s="24"/>
      <c r="E4" s="24"/>
      <c r="F4" s="24"/>
      <c r="G4" s="24"/>
      <c r="H4" s="24"/>
      <c r="I4" s="24"/>
    </row>
    <row r="5" spans="1:18">
      <c r="A5" s="24"/>
      <c r="B5" s="24"/>
      <c r="C5" s="24"/>
      <c r="D5" s="24"/>
      <c r="E5" s="24"/>
      <c r="F5" s="24"/>
      <c r="G5" s="24"/>
      <c r="H5" s="24"/>
      <c r="I5" s="24"/>
    </row>
    <row r="6" spans="1:18">
      <c r="A6" s="16"/>
      <c r="B6" s="16"/>
      <c r="C6" s="16"/>
      <c r="D6" s="16"/>
      <c r="E6" s="16"/>
      <c r="F6" s="16"/>
      <c r="G6" s="16"/>
      <c r="H6" s="16"/>
      <c r="I6" s="16"/>
    </row>
    <row r="7" spans="1:18">
      <c r="A7" s="16"/>
      <c r="B7" s="16"/>
      <c r="C7" s="16"/>
      <c r="D7" s="16"/>
      <c r="E7" s="16"/>
      <c r="F7" s="16"/>
      <c r="G7" s="16"/>
      <c r="H7" s="16"/>
      <c r="I7" s="16"/>
    </row>
    <row r="8" spans="1:18">
      <c r="A8" s="16"/>
      <c r="B8" s="16"/>
      <c r="C8" s="16"/>
      <c r="D8" s="16"/>
      <c r="E8" s="16"/>
      <c r="F8" s="16"/>
      <c r="G8" s="16"/>
      <c r="H8" s="16"/>
      <c r="I8" s="16"/>
    </row>
    <row r="9" spans="1:18">
      <c r="A9" s="16"/>
      <c r="B9" s="16"/>
      <c r="C9" s="16"/>
      <c r="D9" s="16"/>
      <c r="E9" s="16"/>
      <c r="F9" s="16"/>
      <c r="G9" s="16"/>
      <c r="H9" s="16"/>
      <c r="I9" s="16"/>
    </row>
    <row r="10" spans="1:18">
      <c r="A10" s="16"/>
      <c r="B10" s="16"/>
      <c r="C10" s="16"/>
      <c r="D10" s="16"/>
      <c r="E10" s="16"/>
      <c r="F10" s="16"/>
      <c r="G10" s="16"/>
      <c r="H10" s="16"/>
      <c r="I10" s="16"/>
    </row>
    <row r="11" spans="1:18">
      <c r="A11" s="16"/>
      <c r="B11" s="16"/>
      <c r="C11" s="16"/>
      <c r="D11" s="16"/>
      <c r="E11" s="16"/>
      <c r="F11" s="16"/>
      <c r="G11" s="16"/>
      <c r="H11" s="16"/>
      <c r="I11" s="16"/>
    </row>
    <row r="12" spans="1:18">
      <c r="A12" s="16"/>
      <c r="B12" s="16"/>
      <c r="C12" s="16"/>
      <c r="D12" s="16"/>
      <c r="E12" s="16"/>
      <c r="F12" s="16"/>
      <c r="G12" s="16"/>
      <c r="H12" s="16"/>
      <c r="I12" s="16"/>
    </row>
    <row r="13" spans="1:18">
      <c r="A13" s="16"/>
      <c r="B13" s="16"/>
      <c r="C13" s="16"/>
      <c r="D13" s="16"/>
      <c r="E13" s="16"/>
      <c r="F13" s="16"/>
      <c r="G13" s="16"/>
      <c r="H13" s="16"/>
      <c r="I13" s="16"/>
    </row>
    <row r="14" spans="1:18">
      <c r="A14" s="16"/>
      <c r="B14" s="16"/>
      <c r="C14" s="16"/>
      <c r="D14" s="16"/>
      <c r="E14" s="16"/>
      <c r="F14" s="16"/>
      <c r="G14" s="16"/>
      <c r="H14" s="16"/>
      <c r="I14" s="16"/>
    </row>
    <row r="15" spans="1:18">
      <c r="A15" s="16"/>
      <c r="B15" s="16"/>
      <c r="C15" s="16"/>
      <c r="D15" s="16"/>
      <c r="E15" s="16"/>
      <c r="F15" s="16"/>
      <c r="G15" s="16"/>
      <c r="H15" s="16"/>
      <c r="I15" s="16"/>
    </row>
    <row r="16" spans="1:18" s="40" customFormat="1" ht="24.75" customHeight="1">
      <c r="A16" s="982" t="s">
        <v>681</v>
      </c>
      <c r="B16" s="982"/>
      <c r="C16" s="982"/>
      <c r="D16" s="982"/>
      <c r="E16" s="982"/>
      <c r="F16" s="982"/>
      <c r="G16" s="982"/>
      <c r="H16" s="982"/>
      <c r="I16" s="982"/>
      <c r="J16" s="982"/>
      <c r="K16" s="982"/>
      <c r="L16" s="982"/>
      <c r="M16" s="982"/>
      <c r="N16" s="982"/>
      <c r="O16" s="982"/>
      <c r="P16" s="982"/>
      <c r="Q16" s="982"/>
      <c r="R16" s="982"/>
    </row>
  </sheetData>
  <mergeCells count="1">
    <mergeCell ref="A16:R16"/>
  </mergeCells>
  <phoneticPr fontId="3" type="noConversion"/>
  <pageMargins left="0.70866141732283472" right="0.43307086614173229" top="0.74803149606299213" bottom="0.59055118110236227" header="0.31496062992125984" footer="0.31496062992125984"/>
  <pageSetup paperSize="9" scale="85" orientation="landscape" horizontalDpi="300" verticalDpi="300" r:id="rId1"/>
  <headerFooter>
    <oddFooter>&amp;C&amp;"TH SarabunPSK,Bold"&amp;16 19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2" tint="-0.499984740745262"/>
  </sheetPr>
  <dimension ref="A1:R5"/>
  <sheetViews>
    <sheetView showGridLines="0" view="pageBreakPreview" zoomScaleNormal="100" zoomScaleSheetLayoutView="100" workbookViewId="0">
      <selection activeCell="V10" sqref="V10"/>
    </sheetView>
  </sheetViews>
  <sheetFormatPr defaultColWidth="9" defaultRowHeight="24"/>
  <cols>
    <col min="1" max="1" width="9.625" style="92" customWidth="1"/>
    <col min="2" max="2" width="7.25" style="92" customWidth="1"/>
    <col min="3" max="15" width="4.25" style="92" customWidth="1"/>
    <col min="16" max="16" width="5.125" style="92" customWidth="1"/>
    <col min="17" max="17" width="5" style="92" customWidth="1"/>
    <col min="18" max="18" width="0.25" style="92" customWidth="1"/>
    <col min="19" max="16384" width="9" style="92"/>
  </cols>
  <sheetData>
    <row r="1" spans="1:18" ht="55.5" customHeight="1">
      <c r="A1" s="91" t="s">
        <v>392</v>
      </c>
    </row>
    <row r="2" spans="1:18">
      <c r="A2" s="934" t="s">
        <v>1044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934"/>
      <c r="R2" s="934"/>
    </row>
    <row r="3" spans="1:18">
      <c r="A3" s="941" t="s">
        <v>1045</v>
      </c>
      <c r="B3" s="941"/>
      <c r="C3" s="941"/>
      <c r="D3" s="941"/>
      <c r="E3" s="941"/>
      <c r="F3" s="941"/>
      <c r="G3" s="941"/>
      <c r="H3" s="941"/>
      <c r="I3" s="941"/>
      <c r="J3" s="941"/>
      <c r="K3" s="941"/>
      <c r="L3" s="941"/>
      <c r="M3" s="941"/>
      <c r="N3" s="941"/>
      <c r="O3" s="941"/>
      <c r="P3" s="941"/>
      <c r="Q3" s="941"/>
      <c r="R3" s="941"/>
    </row>
    <row r="4" spans="1:18">
      <c r="A4" s="941" t="s">
        <v>1046</v>
      </c>
      <c r="B4" s="941"/>
      <c r="C4" s="941"/>
      <c r="D4" s="941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</row>
    <row r="5" spans="1:18">
      <c r="A5" s="91" t="s">
        <v>1047</v>
      </c>
    </row>
  </sheetData>
  <mergeCells count="3">
    <mergeCell ref="A2:R2"/>
    <mergeCell ref="A3:R3"/>
    <mergeCell ref="A4:R4"/>
  </mergeCells>
  <phoneticPr fontId="3" type="noConversion"/>
  <pageMargins left="0.59055118110236227" right="0.31496062992125984" top="0.78740157480314965" bottom="0.59055118110236227" header="0.31496062992125984" footer="0.31496062992125984"/>
  <pageSetup paperSize="9" firstPageNumber="19" orientation="portrait" r:id="rId1"/>
  <headerFooter>
    <oddFooter>&amp;C&amp;"TH SarabunPSK,ตัวหนา"&amp;16 20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S28"/>
  <sheetViews>
    <sheetView showGridLines="0" view="pageBreakPreview" zoomScale="70" zoomScaleNormal="100" zoomScaleSheetLayoutView="70" workbookViewId="0">
      <selection sqref="A1:XFD1048576"/>
    </sheetView>
  </sheetViews>
  <sheetFormatPr defaultColWidth="9" defaultRowHeight="21.75" customHeight="1"/>
  <cols>
    <col min="1" max="1" width="22.125" style="92" customWidth="1"/>
    <col min="2" max="2" width="15.875" style="92" customWidth="1"/>
    <col min="3" max="3" width="8.375" style="92" customWidth="1"/>
    <col min="4" max="4" width="6.5" style="92" customWidth="1"/>
    <col min="5" max="5" width="6.875" style="92" customWidth="1"/>
    <col min="6" max="6" width="8" style="92" customWidth="1"/>
    <col min="7" max="7" width="7.5" style="92" customWidth="1"/>
    <col min="8" max="8" width="6.375" style="92" customWidth="1"/>
    <col min="9" max="9" width="7.25" style="92" customWidth="1"/>
    <col min="10" max="10" width="8.75" style="92" customWidth="1"/>
    <col min="11" max="11" width="8.5" style="92" customWidth="1"/>
    <col min="12" max="12" width="8.375" style="92" customWidth="1"/>
    <col min="13" max="13" width="8.25" style="92" customWidth="1"/>
    <col min="14" max="14" width="8.125" style="92" customWidth="1"/>
    <col min="15" max="15" width="17.75" style="92" customWidth="1"/>
    <col min="16" max="16384" width="9" style="92"/>
  </cols>
  <sheetData>
    <row r="1" spans="1:15" ht="21.75" customHeight="1">
      <c r="A1" s="899" t="s">
        <v>1048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</row>
    <row r="3" spans="1:15" ht="21.75" customHeight="1">
      <c r="A3" s="1023" t="s">
        <v>303</v>
      </c>
      <c r="B3" s="1023" t="s">
        <v>319</v>
      </c>
      <c r="C3" s="1028" t="s">
        <v>177</v>
      </c>
      <c r="D3" s="1028"/>
      <c r="E3" s="1023" t="s">
        <v>304</v>
      </c>
      <c r="F3" s="1029" t="s">
        <v>582</v>
      </c>
      <c r="G3" s="1023" t="s">
        <v>318</v>
      </c>
      <c r="H3" s="1032" t="s">
        <v>583</v>
      </c>
      <c r="I3" s="1033"/>
      <c r="J3" s="1038" t="s">
        <v>585</v>
      </c>
      <c r="K3" s="1023" t="s">
        <v>559</v>
      </c>
      <c r="L3" s="1023"/>
      <c r="M3" s="1023"/>
      <c r="N3" s="1023"/>
      <c r="O3" s="1023" t="s">
        <v>817</v>
      </c>
    </row>
    <row r="4" spans="1:15" ht="21.75" customHeight="1">
      <c r="A4" s="1023"/>
      <c r="B4" s="1023"/>
      <c r="C4" s="1023" t="s">
        <v>111</v>
      </c>
      <c r="D4" s="1023" t="s">
        <v>164</v>
      </c>
      <c r="E4" s="1023"/>
      <c r="F4" s="1030"/>
      <c r="G4" s="1023"/>
      <c r="H4" s="1034"/>
      <c r="I4" s="1035"/>
      <c r="J4" s="1039"/>
      <c r="K4" s="1024" t="s">
        <v>14</v>
      </c>
      <c r="L4" s="1026" t="s">
        <v>164</v>
      </c>
      <c r="M4" s="1027" t="s">
        <v>601</v>
      </c>
      <c r="N4" s="1026" t="s">
        <v>164</v>
      </c>
      <c r="O4" s="1023"/>
    </row>
    <row r="5" spans="1:15" ht="21.75" customHeight="1">
      <c r="A5" s="1023"/>
      <c r="B5" s="1023"/>
      <c r="C5" s="1023"/>
      <c r="D5" s="1023"/>
      <c r="E5" s="1023"/>
      <c r="F5" s="1031"/>
      <c r="G5" s="1023"/>
      <c r="H5" s="1036"/>
      <c r="I5" s="1037"/>
      <c r="J5" s="1040"/>
      <c r="K5" s="1025"/>
      <c r="L5" s="1026"/>
      <c r="M5" s="1027"/>
      <c r="N5" s="1026"/>
      <c r="O5" s="1023"/>
    </row>
    <row r="6" spans="1:15" ht="21.75" customHeight="1">
      <c r="A6" s="653" t="s">
        <v>805</v>
      </c>
      <c r="B6" s="654" t="s">
        <v>700</v>
      </c>
      <c r="C6" s="655">
        <v>13706</v>
      </c>
      <c r="D6" s="654" t="s">
        <v>803</v>
      </c>
      <c r="E6" s="654">
        <v>112</v>
      </c>
      <c r="F6" s="654">
        <v>4</v>
      </c>
      <c r="G6" s="656">
        <v>2880</v>
      </c>
      <c r="H6" s="1019">
        <f>C6/12000*G6*M6*E6</f>
        <v>353680.58880000003</v>
      </c>
      <c r="I6" s="1020"/>
      <c r="J6" s="657"/>
      <c r="K6" s="658">
        <v>0.92</v>
      </c>
      <c r="L6" s="659" t="s">
        <v>804</v>
      </c>
      <c r="M6" s="659">
        <v>0.96</v>
      </c>
      <c r="N6" s="660" t="s">
        <v>804</v>
      </c>
      <c r="O6" s="659">
        <f t="shared" ref="O6:O26" si="0">H6*3.6</f>
        <v>1273250.1196800002</v>
      </c>
    </row>
    <row r="7" spans="1:15" ht="21.75" customHeight="1">
      <c r="A7" s="653" t="s">
        <v>805</v>
      </c>
      <c r="B7" s="654" t="s">
        <v>700</v>
      </c>
      <c r="C7" s="661">
        <v>14268</v>
      </c>
      <c r="D7" s="654" t="s">
        <v>803</v>
      </c>
      <c r="E7" s="658">
        <v>104</v>
      </c>
      <c r="F7" s="654">
        <v>4</v>
      </c>
      <c r="G7" s="662">
        <v>2880</v>
      </c>
      <c r="H7" s="1019">
        <f t="shared" ref="H7:H19" si="1">C7/12000*G7*M7*E7</f>
        <v>356129.28000000003</v>
      </c>
      <c r="I7" s="1020"/>
      <c r="J7" s="663"/>
      <c r="K7" s="658">
        <v>0.8</v>
      </c>
      <c r="L7" s="659" t="s">
        <v>804</v>
      </c>
      <c r="M7" s="659">
        <v>1</v>
      </c>
      <c r="N7" s="660" t="s">
        <v>804</v>
      </c>
      <c r="O7" s="659">
        <f t="shared" si="0"/>
        <v>1282065.4080000001</v>
      </c>
    </row>
    <row r="8" spans="1:15" ht="21.75" customHeight="1">
      <c r="A8" s="653" t="s">
        <v>806</v>
      </c>
      <c r="B8" s="654" t="s">
        <v>700</v>
      </c>
      <c r="C8" s="661">
        <v>37408</v>
      </c>
      <c r="D8" s="654" t="s">
        <v>803</v>
      </c>
      <c r="E8" s="658">
        <v>2</v>
      </c>
      <c r="F8" s="654">
        <v>4</v>
      </c>
      <c r="G8" s="662">
        <v>2880</v>
      </c>
      <c r="H8" s="1019">
        <f t="shared" si="1"/>
        <v>19571.865600000001</v>
      </c>
      <c r="I8" s="1020"/>
      <c r="J8" s="663"/>
      <c r="K8" s="658">
        <v>0.94</v>
      </c>
      <c r="L8" s="659" t="s">
        <v>804</v>
      </c>
      <c r="M8" s="659">
        <v>1.0900000000000001</v>
      </c>
      <c r="N8" s="660" t="s">
        <v>804</v>
      </c>
      <c r="O8" s="659">
        <f t="shared" si="0"/>
        <v>70458.716160000011</v>
      </c>
    </row>
    <row r="9" spans="1:15" ht="21.75" customHeight="1">
      <c r="A9" s="653" t="s">
        <v>807</v>
      </c>
      <c r="B9" s="654" t="s">
        <v>700</v>
      </c>
      <c r="C9" s="662">
        <v>17642</v>
      </c>
      <c r="D9" s="654" t="s">
        <v>803</v>
      </c>
      <c r="E9" s="662">
        <v>29</v>
      </c>
      <c r="F9" s="654">
        <v>4</v>
      </c>
      <c r="G9" s="662">
        <v>2880</v>
      </c>
      <c r="H9" s="1019">
        <f t="shared" si="1"/>
        <v>124016.20319999999</v>
      </c>
      <c r="I9" s="1020"/>
      <c r="J9" s="663"/>
      <c r="K9" s="658">
        <v>1</v>
      </c>
      <c r="L9" s="659" t="s">
        <v>804</v>
      </c>
      <c r="M9" s="659">
        <v>1.01</v>
      </c>
      <c r="N9" s="660" t="s">
        <v>804</v>
      </c>
      <c r="O9" s="659">
        <f t="shared" si="0"/>
        <v>446458.33151999995</v>
      </c>
    </row>
    <row r="10" spans="1:15" ht="21.75" customHeight="1">
      <c r="A10" s="653" t="s">
        <v>808</v>
      </c>
      <c r="B10" s="654" t="s">
        <v>700</v>
      </c>
      <c r="C10" s="662">
        <v>28254</v>
      </c>
      <c r="D10" s="654" t="s">
        <v>803</v>
      </c>
      <c r="E10" s="662">
        <v>1</v>
      </c>
      <c r="F10" s="654">
        <v>4</v>
      </c>
      <c r="G10" s="662">
        <v>2880</v>
      </c>
      <c r="H10" s="1019">
        <f t="shared" si="1"/>
        <v>6645.340799999999</v>
      </c>
      <c r="I10" s="1020"/>
      <c r="J10" s="663"/>
      <c r="K10" s="658">
        <v>0.84</v>
      </c>
      <c r="L10" s="659" t="s">
        <v>804</v>
      </c>
      <c r="M10" s="659">
        <v>0.98</v>
      </c>
      <c r="N10" s="660" t="s">
        <v>804</v>
      </c>
      <c r="O10" s="659">
        <f t="shared" si="0"/>
        <v>23923.226879999998</v>
      </c>
    </row>
    <row r="11" spans="1:15" ht="21.75" customHeight="1">
      <c r="A11" s="664" t="s">
        <v>809</v>
      </c>
      <c r="B11" s="665" t="s">
        <v>700</v>
      </c>
      <c r="C11" s="666">
        <v>13706</v>
      </c>
      <c r="D11" s="665" t="s">
        <v>803</v>
      </c>
      <c r="E11" s="666">
        <v>128</v>
      </c>
      <c r="F11" s="665">
        <v>4</v>
      </c>
      <c r="G11" s="666">
        <v>2880</v>
      </c>
      <c r="H11" s="1021">
        <f t="shared" si="1"/>
        <v>404206.38720000006</v>
      </c>
      <c r="I11" s="1022"/>
      <c r="J11" s="667"/>
      <c r="K11" s="668">
        <v>0.92</v>
      </c>
      <c r="L11" s="669" t="s">
        <v>804</v>
      </c>
      <c r="M11" s="669">
        <v>0.96</v>
      </c>
      <c r="N11" s="670" t="s">
        <v>804</v>
      </c>
      <c r="O11" s="669">
        <f t="shared" si="0"/>
        <v>1455142.9939200003</v>
      </c>
    </row>
    <row r="12" spans="1:15" ht="21.75" customHeight="1">
      <c r="A12" s="664" t="s">
        <v>809</v>
      </c>
      <c r="B12" s="665" t="s">
        <v>700</v>
      </c>
      <c r="C12" s="666">
        <v>14268</v>
      </c>
      <c r="D12" s="665" t="s">
        <v>803</v>
      </c>
      <c r="E12" s="666">
        <v>104</v>
      </c>
      <c r="F12" s="665">
        <v>4</v>
      </c>
      <c r="G12" s="666">
        <v>2880</v>
      </c>
      <c r="H12" s="1021">
        <f t="shared" si="1"/>
        <v>356129.28000000003</v>
      </c>
      <c r="I12" s="1022"/>
      <c r="J12" s="667"/>
      <c r="K12" s="668">
        <v>0.8</v>
      </c>
      <c r="L12" s="669" t="s">
        <v>804</v>
      </c>
      <c r="M12" s="669">
        <v>1</v>
      </c>
      <c r="N12" s="670" t="s">
        <v>804</v>
      </c>
      <c r="O12" s="669">
        <f t="shared" si="0"/>
        <v>1282065.4080000001</v>
      </c>
    </row>
    <row r="13" spans="1:15" ht="21.75" customHeight="1">
      <c r="A13" s="664" t="s">
        <v>810</v>
      </c>
      <c r="B13" s="665" t="s">
        <v>700</v>
      </c>
      <c r="C13" s="666">
        <v>19700</v>
      </c>
      <c r="D13" s="665" t="s">
        <v>803</v>
      </c>
      <c r="E13" s="666">
        <v>1</v>
      </c>
      <c r="F13" s="665">
        <v>4</v>
      </c>
      <c r="G13" s="666">
        <v>1080</v>
      </c>
      <c r="H13" s="1021">
        <f t="shared" si="1"/>
        <v>1914.8400000000001</v>
      </c>
      <c r="I13" s="1022"/>
      <c r="J13" s="667"/>
      <c r="K13" s="668">
        <v>1.08</v>
      </c>
      <c r="L13" s="669" t="s">
        <v>804</v>
      </c>
      <c r="M13" s="669">
        <v>1.08</v>
      </c>
      <c r="N13" s="670" t="s">
        <v>804</v>
      </c>
      <c r="O13" s="669">
        <f t="shared" si="0"/>
        <v>6893.4240000000009</v>
      </c>
    </row>
    <row r="14" spans="1:15" ht="21.75" customHeight="1">
      <c r="A14" s="664" t="s">
        <v>811</v>
      </c>
      <c r="B14" s="665" t="s">
        <v>700</v>
      </c>
      <c r="C14" s="666">
        <v>40602</v>
      </c>
      <c r="D14" s="665" t="s">
        <v>803</v>
      </c>
      <c r="E14" s="666">
        <v>1</v>
      </c>
      <c r="F14" s="665">
        <v>4</v>
      </c>
      <c r="G14" s="666">
        <v>1080</v>
      </c>
      <c r="H14" s="1021">
        <f t="shared" si="1"/>
        <v>4129.2233999999999</v>
      </c>
      <c r="I14" s="1022"/>
      <c r="J14" s="667"/>
      <c r="K14" s="668">
        <v>1.1299999999999999</v>
      </c>
      <c r="L14" s="669" t="s">
        <v>804</v>
      </c>
      <c r="M14" s="669">
        <v>1.1299999999999999</v>
      </c>
      <c r="N14" s="670" t="s">
        <v>804</v>
      </c>
      <c r="O14" s="669">
        <f t="shared" si="0"/>
        <v>14865.204239999999</v>
      </c>
    </row>
    <row r="15" spans="1:15" ht="21.75" customHeight="1">
      <c r="A15" s="664" t="s">
        <v>812</v>
      </c>
      <c r="B15" s="665" t="s">
        <v>700</v>
      </c>
      <c r="C15" s="666">
        <v>26954</v>
      </c>
      <c r="D15" s="665" t="s">
        <v>803</v>
      </c>
      <c r="E15" s="666">
        <v>1</v>
      </c>
      <c r="F15" s="665">
        <v>4</v>
      </c>
      <c r="G15" s="666">
        <v>1080</v>
      </c>
      <c r="H15" s="1021">
        <f t="shared" si="1"/>
        <v>2692.7046000000005</v>
      </c>
      <c r="I15" s="1022"/>
      <c r="J15" s="667"/>
      <c r="K15" s="668">
        <v>1.1100000000000001</v>
      </c>
      <c r="L15" s="669" t="s">
        <v>804</v>
      </c>
      <c r="M15" s="669">
        <v>1.1100000000000001</v>
      </c>
      <c r="N15" s="670" t="s">
        <v>804</v>
      </c>
      <c r="O15" s="669">
        <f t="shared" si="0"/>
        <v>9693.7365600000012</v>
      </c>
    </row>
    <row r="16" spans="1:15" ht="21.75" customHeight="1">
      <c r="A16" s="664" t="s">
        <v>813</v>
      </c>
      <c r="B16" s="665" t="s">
        <v>700</v>
      </c>
      <c r="C16" s="666">
        <v>60000</v>
      </c>
      <c r="D16" s="665" t="s">
        <v>803</v>
      </c>
      <c r="E16" s="666">
        <v>2</v>
      </c>
      <c r="F16" s="665">
        <v>4</v>
      </c>
      <c r="G16" s="666">
        <v>1080</v>
      </c>
      <c r="H16" s="1021">
        <f t="shared" si="1"/>
        <v>11988.000000000002</v>
      </c>
      <c r="I16" s="1022"/>
      <c r="J16" s="667"/>
      <c r="K16" s="668">
        <v>1.1499999999999999</v>
      </c>
      <c r="L16" s="669" t="s">
        <v>804</v>
      </c>
      <c r="M16" s="669">
        <v>1.1100000000000001</v>
      </c>
      <c r="N16" s="670" t="s">
        <v>804</v>
      </c>
      <c r="O16" s="669">
        <f t="shared" si="0"/>
        <v>43156.80000000001</v>
      </c>
    </row>
    <row r="17" spans="1:19" ht="21.75" customHeight="1">
      <c r="A17" s="653" t="s">
        <v>815</v>
      </c>
      <c r="B17" s="654" t="s">
        <v>700</v>
      </c>
      <c r="C17" s="662">
        <v>13245</v>
      </c>
      <c r="D17" s="654" t="s">
        <v>803</v>
      </c>
      <c r="E17" s="662">
        <v>120</v>
      </c>
      <c r="F17" s="654">
        <v>11</v>
      </c>
      <c r="G17" s="662">
        <v>2880</v>
      </c>
      <c r="H17" s="1019">
        <f t="shared" si="1"/>
        <v>488263.68000000005</v>
      </c>
      <c r="I17" s="1020"/>
      <c r="J17" s="663"/>
      <c r="K17" s="658">
        <v>1.05</v>
      </c>
      <c r="L17" s="659" t="s">
        <v>804</v>
      </c>
      <c r="M17" s="659">
        <v>1.28</v>
      </c>
      <c r="N17" s="660" t="s">
        <v>804</v>
      </c>
      <c r="O17" s="659">
        <f t="shared" si="0"/>
        <v>1757749.2480000001</v>
      </c>
    </row>
    <row r="18" spans="1:19" ht="21.75" customHeight="1">
      <c r="A18" s="653" t="s">
        <v>815</v>
      </c>
      <c r="B18" s="654" t="s">
        <v>700</v>
      </c>
      <c r="C18" s="662">
        <v>13245</v>
      </c>
      <c r="D18" s="654" t="s">
        <v>803</v>
      </c>
      <c r="E18" s="662">
        <v>104</v>
      </c>
      <c r="F18" s="654">
        <v>11</v>
      </c>
      <c r="G18" s="662">
        <v>2880</v>
      </c>
      <c r="H18" s="1019">
        <f t="shared" si="1"/>
        <v>423161.85600000003</v>
      </c>
      <c r="I18" s="1020"/>
      <c r="J18" s="663"/>
      <c r="K18" s="658">
        <v>1.05</v>
      </c>
      <c r="L18" s="659" t="s">
        <v>804</v>
      </c>
      <c r="M18" s="659">
        <v>1.28</v>
      </c>
      <c r="N18" s="660" t="s">
        <v>804</v>
      </c>
      <c r="O18" s="659">
        <f t="shared" si="0"/>
        <v>1523382.6816000002</v>
      </c>
    </row>
    <row r="19" spans="1:19" ht="21.75" customHeight="1">
      <c r="A19" s="653" t="s">
        <v>816</v>
      </c>
      <c r="B19" s="654" t="s">
        <v>700</v>
      </c>
      <c r="C19" s="662">
        <v>25997</v>
      </c>
      <c r="D19" s="654" t="s">
        <v>803</v>
      </c>
      <c r="E19" s="662">
        <v>2</v>
      </c>
      <c r="F19" s="654">
        <v>11</v>
      </c>
      <c r="G19" s="662">
        <v>8640</v>
      </c>
      <c r="H19" s="1019">
        <f t="shared" si="1"/>
        <v>49415.097600000001</v>
      </c>
      <c r="I19" s="1020"/>
      <c r="J19" s="663"/>
      <c r="K19" s="658">
        <v>1.06</v>
      </c>
      <c r="L19" s="659" t="s">
        <v>804</v>
      </c>
      <c r="M19" s="659">
        <v>1.32</v>
      </c>
      <c r="N19" s="660" t="s">
        <v>804</v>
      </c>
      <c r="O19" s="659">
        <f t="shared" si="0"/>
        <v>177894.35136</v>
      </c>
    </row>
    <row r="20" spans="1:19" ht="21.75" customHeight="1">
      <c r="A20" s="653" t="s">
        <v>814</v>
      </c>
      <c r="B20" s="654" t="s">
        <v>700</v>
      </c>
      <c r="C20" s="662">
        <v>18000</v>
      </c>
      <c r="D20" s="654" t="s">
        <v>803</v>
      </c>
      <c r="E20" s="662">
        <v>1</v>
      </c>
      <c r="F20" s="654">
        <v>11</v>
      </c>
      <c r="G20" s="662">
        <v>2160</v>
      </c>
      <c r="H20" s="1019">
        <f>C20/12000*G20*M20*E20</f>
        <v>4147.2</v>
      </c>
      <c r="I20" s="1020"/>
      <c r="J20" s="663"/>
      <c r="K20" s="658">
        <v>1.05</v>
      </c>
      <c r="L20" s="659" t="s">
        <v>804</v>
      </c>
      <c r="M20" s="659">
        <v>1.28</v>
      </c>
      <c r="N20" s="660" t="s">
        <v>804</v>
      </c>
      <c r="O20" s="659">
        <f t="shared" si="0"/>
        <v>14929.92</v>
      </c>
    </row>
    <row r="21" spans="1:19" ht="21.75" customHeight="1">
      <c r="A21" s="664" t="s">
        <v>819</v>
      </c>
      <c r="B21" s="665" t="s">
        <v>700</v>
      </c>
      <c r="C21" s="666">
        <v>17642</v>
      </c>
      <c r="D21" s="665" t="s">
        <v>803</v>
      </c>
      <c r="E21" s="666">
        <v>392</v>
      </c>
      <c r="F21" s="665">
        <v>1</v>
      </c>
      <c r="G21" s="666">
        <v>2880</v>
      </c>
      <c r="H21" s="1021">
        <f t="shared" ref="H21:H25" si="2">C21/12000*G21*M21*E21</f>
        <v>1676356.9535999999</v>
      </c>
      <c r="I21" s="1022"/>
      <c r="J21" s="667"/>
      <c r="K21" s="668">
        <v>1</v>
      </c>
      <c r="L21" s="669" t="s">
        <v>804</v>
      </c>
      <c r="M21" s="669">
        <v>1.01</v>
      </c>
      <c r="N21" s="670" t="s">
        <v>804</v>
      </c>
      <c r="O21" s="669">
        <f t="shared" si="0"/>
        <v>6034885.0329599995</v>
      </c>
    </row>
    <row r="22" spans="1:19" ht="21.75" customHeight="1">
      <c r="A22" s="664" t="s">
        <v>820</v>
      </c>
      <c r="B22" s="665" t="s">
        <v>700</v>
      </c>
      <c r="C22" s="666">
        <v>36721</v>
      </c>
      <c r="D22" s="665" t="s">
        <v>803</v>
      </c>
      <c r="E22" s="666">
        <v>3</v>
      </c>
      <c r="F22" s="665">
        <v>1</v>
      </c>
      <c r="G22" s="666">
        <v>2880</v>
      </c>
      <c r="H22" s="1021">
        <f t="shared" si="2"/>
        <v>28818.640800000001</v>
      </c>
      <c r="I22" s="1022"/>
      <c r="J22" s="667"/>
      <c r="K22" s="668">
        <v>1.0900000000000001</v>
      </c>
      <c r="L22" s="669" t="s">
        <v>804</v>
      </c>
      <c r="M22" s="669">
        <v>1.0900000000000001</v>
      </c>
      <c r="N22" s="670" t="s">
        <v>804</v>
      </c>
      <c r="O22" s="669">
        <f t="shared" si="0"/>
        <v>103747.10688000001</v>
      </c>
    </row>
    <row r="23" spans="1:19" ht="21.75" customHeight="1">
      <c r="A23" s="664" t="s">
        <v>821</v>
      </c>
      <c r="B23" s="665" t="s">
        <v>700</v>
      </c>
      <c r="C23" s="666">
        <v>30550</v>
      </c>
      <c r="D23" s="665" t="s">
        <v>803</v>
      </c>
      <c r="E23" s="666">
        <v>1</v>
      </c>
      <c r="F23" s="665">
        <v>1</v>
      </c>
      <c r="G23" s="666">
        <v>8640</v>
      </c>
      <c r="H23" s="1021">
        <f t="shared" si="2"/>
        <v>22215.96</v>
      </c>
      <c r="I23" s="1022"/>
      <c r="J23" s="667"/>
      <c r="K23" s="668">
        <v>1.01</v>
      </c>
      <c r="L23" s="669" t="s">
        <v>804</v>
      </c>
      <c r="M23" s="669">
        <v>1.01</v>
      </c>
      <c r="N23" s="670" t="s">
        <v>804</v>
      </c>
      <c r="O23" s="669">
        <f t="shared" si="0"/>
        <v>79977.456000000006</v>
      </c>
    </row>
    <row r="24" spans="1:19" ht="21.75" customHeight="1">
      <c r="A24" s="664" t="s">
        <v>822</v>
      </c>
      <c r="B24" s="665" t="s">
        <v>700</v>
      </c>
      <c r="C24" s="666">
        <v>17642</v>
      </c>
      <c r="D24" s="665" t="s">
        <v>803</v>
      </c>
      <c r="E24" s="666">
        <v>1</v>
      </c>
      <c r="F24" s="665">
        <v>1</v>
      </c>
      <c r="G24" s="666">
        <v>2880</v>
      </c>
      <c r="H24" s="1021">
        <f t="shared" ref="H24" si="3">C24/12000*G24*M24*E24</f>
        <v>4276.4207999999999</v>
      </c>
      <c r="I24" s="1022"/>
      <c r="J24" s="667"/>
      <c r="K24" s="668">
        <v>1</v>
      </c>
      <c r="L24" s="669" t="s">
        <v>804</v>
      </c>
      <c r="M24" s="669">
        <v>1.01</v>
      </c>
      <c r="N24" s="670" t="s">
        <v>804</v>
      </c>
      <c r="O24" s="669">
        <f t="shared" si="0"/>
        <v>15395.114879999999</v>
      </c>
    </row>
    <row r="25" spans="1:19" ht="21.75" customHeight="1">
      <c r="A25" s="664" t="s">
        <v>823</v>
      </c>
      <c r="B25" s="665" t="s">
        <v>700</v>
      </c>
      <c r="C25" s="666">
        <v>17642</v>
      </c>
      <c r="D25" s="665" t="s">
        <v>803</v>
      </c>
      <c r="E25" s="666">
        <v>1</v>
      </c>
      <c r="F25" s="665">
        <v>1</v>
      </c>
      <c r="G25" s="666">
        <v>2880</v>
      </c>
      <c r="H25" s="1021">
        <f t="shared" si="2"/>
        <v>4276.4207999999999</v>
      </c>
      <c r="I25" s="1022"/>
      <c r="J25" s="667"/>
      <c r="K25" s="668">
        <v>1</v>
      </c>
      <c r="L25" s="669" t="s">
        <v>804</v>
      </c>
      <c r="M25" s="669">
        <v>1.01</v>
      </c>
      <c r="N25" s="670" t="s">
        <v>804</v>
      </c>
      <c r="O25" s="669">
        <f t="shared" si="0"/>
        <v>15395.114879999999</v>
      </c>
    </row>
    <row r="26" spans="1:19" ht="21.75" customHeight="1">
      <c r="A26" s="664" t="s">
        <v>824</v>
      </c>
      <c r="B26" s="665" t="s">
        <v>700</v>
      </c>
      <c r="C26" s="666">
        <v>17642</v>
      </c>
      <c r="D26" s="665" t="s">
        <v>803</v>
      </c>
      <c r="E26" s="666">
        <v>1</v>
      </c>
      <c r="F26" s="665">
        <v>1</v>
      </c>
      <c r="G26" s="666">
        <v>2880</v>
      </c>
      <c r="H26" s="1021">
        <f t="shared" ref="H26" si="4">C26/12000*G26*M26*E26</f>
        <v>4276.4207999999999</v>
      </c>
      <c r="I26" s="1022"/>
      <c r="J26" s="667"/>
      <c r="K26" s="668">
        <v>1</v>
      </c>
      <c r="L26" s="669" t="s">
        <v>804</v>
      </c>
      <c r="M26" s="669">
        <v>1.01</v>
      </c>
      <c r="N26" s="670" t="s">
        <v>804</v>
      </c>
      <c r="O26" s="669">
        <f t="shared" si="0"/>
        <v>15395.114879999999</v>
      </c>
    </row>
    <row r="27" spans="1:19" ht="21.75" customHeight="1">
      <c r="A27" s="671" t="s">
        <v>1143</v>
      </c>
      <c r="B27" s="145"/>
      <c r="C27" s="672"/>
      <c r="D27" s="454"/>
      <c r="E27" s="672"/>
      <c r="F27" s="454"/>
      <c r="G27" s="672"/>
      <c r="H27" s="673"/>
      <c r="I27" s="673"/>
      <c r="J27" s="673"/>
      <c r="K27" s="454"/>
      <c r="L27" s="673"/>
      <c r="M27" s="673"/>
      <c r="N27" s="674"/>
      <c r="O27" s="673"/>
    </row>
    <row r="28" spans="1:19" s="187" customFormat="1" ht="21.75" customHeight="1">
      <c r="B28" s="21"/>
      <c r="C28" s="671"/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</row>
  </sheetData>
  <mergeCells count="38">
    <mergeCell ref="H21:I21"/>
    <mergeCell ref="H22:I22"/>
    <mergeCell ref="H23:I23"/>
    <mergeCell ref="H25:I25"/>
    <mergeCell ref="H26:I26"/>
    <mergeCell ref="H24:I24"/>
    <mergeCell ref="A1:O1"/>
    <mergeCell ref="A3:A5"/>
    <mergeCell ref="B3:B5"/>
    <mergeCell ref="C3:D3"/>
    <mergeCell ref="E3:E5"/>
    <mergeCell ref="F3:F5"/>
    <mergeCell ref="G3:G5"/>
    <mergeCell ref="H3:I5"/>
    <mergeCell ref="J3:J5"/>
    <mergeCell ref="K3:N3"/>
    <mergeCell ref="H11:I11"/>
    <mergeCell ref="O3:O5"/>
    <mergeCell ref="C4:C5"/>
    <mergeCell ref="D4:D5"/>
    <mergeCell ref="K4:K5"/>
    <mergeCell ref="L4:L5"/>
    <mergeCell ref="M4:M5"/>
    <mergeCell ref="N4:N5"/>
    <mergeCell ref="H6:I6"/>
    <mergeCell ref="H7:I7"/>
    <mergeCell ref="H8:I8"/>
    <mergeCell ref="H9:I9"/>
    <mergeCell ref="H10:I10"/>
    <mergeCell ref="H18:I18"/>
    <mergeCell ref="H19:I19"/>
    <mergeCell ref="H20:I20"/>
    <mergeCell ref="H12:I12"/>
    <mergeCell ref="H13:I13"/>
    <mergeCell ref="H14:I14"/>
    <mergeCell ref="H15:I15"/>
    <mergeCell ref="H16:I16"/>
    <mergeCell ref="H17:I17"/>
  </mergeCells>
  <pageMargins left="0.59055118110236227" right="0.59055118110236227" top="0.78740157480314965" bottom="0.59055118110236227" header="0.31496062992125984" footer="0.31496062992125984"/>
  <pageSetup paperSize="9" scale="84" firstPageNumber="20" orientation="landscape" r:id="rId1"/>
  <headerFooter>
    <oddFooter>&amp;C&amp;"TH SarabunPSK,ตัวหนา"&amp;16 21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 tint="-0.499984740745262"/>
  </sheetPr>
  <dimension ref="A1:S21"/>
  <sheetViews>
    <sheetView showGridLines="0" view="pageBreakPreview" zoomScaleNormal="100" zoomScaleSheetLayoutView="100" workbookViewId="0">
      <selection activeCell="D11" sqref="D11"/>
    </sheetView>
  </sheetViews>
  <sheetFormatPr defaultColWidth="9" defaultRowHeight="24"/>
  <cols>
    <col min="1" max="1" width="15.375" style="92" customWidth="1"/>
    <col min="2" max="2" width="13.875" style="92" customWidth="1"/>
    <col min="3" max="3" width="7.125" style="92" customWidth="1"/>
    <col min="4" max="4" width="6.5" style="92" customWidth="1"/>
    <col min="5" max="5" width="6.375" style="92" customWidth="1"/>
    <col min="6" max="6" width="9.375" style="92" customWidth="1"/>
    <col min="7" max="7" width="6.375" style="92" customWidth="1"/>
    <col min="8" max="8" width="9" style="92"/>
    <col min="9" max="9" width="7.375" style="92" customWidth="1"/>
    <col min="10" max="10" width="11.875" style="92" customWidth="1"/>
    <col min="11" max="11" width="10.5" style="92" customWidth="1"/>
    <col min="12" max="12" width="7.75" style="92" customWidth="1"/>
    <col min="13" max="13" width="7.125" style="92" customWidth="1"/>
    <col min="14" max="14" width="8.25" style="92" customWidth="1"/>
    <col min="15" max="15" width="7.625" style="92" customWidth="1"/>
    <col min="16" max="16" width="10.75" style="92" bestFit="1" customWidth="1"/>
    <col min="17" max="16384" width="9" style="92"/>
  </cols>
  <sheetData>
    <row r="1" spans="1:16" ht="54" customHeight="1">
      <c r="A1" s="934" t="s">
        <v>1144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16" ht="12.75" customHeight="1"/>
    <row r="3" spans="1:16" ht="21" customHeight="1">
      <c r="A3" s="1023" t="s">
        <v>303</v>
      </c>
      <c r="B3" s="1041" t="s">
        <v>319</v>
      </c>
      <c r="C3" s="1042" t="s">
        <v>177</v>
      </c>
      <c r="D3" s="1042"/>
      <c r="E3" s="1041" t="s">
        <v>304</v>
      </c>
      <c r="F3" s="1052" t="s">
        <v>582</v>
      </c>
      <c r="G3" s="1043" t="s">
        <v>318</v>
      </c>
      <c r="H3" s="1046" t="s">
        <v>322</v>
      </c>
      <c r="I3" s="1046"/>
      <c r="J3" s="1049" t="s">
        <v>584</v>
      </c>
      <c r="K3" s="1055" t="s">
        <v>585</v>
      </c>
      <c r="L3" s="1041" t="s">
        <v>559</v>
      </c>
      <c r="M3" s="1041"/>
      <c r="N3" s="1041"/>
      <c r="O3" s="1041"/>
      <c r="P3" s="1041" t="s">
        <v>162</v>
      </c>
    </row>
    <row r="4" spans="1:16">
      <c r="A4" s="1023"/>
      <c r="B4" s="1041"/>
      <c r="C4" s="1041" t="s">
        <v>111</v>
      </c>
      <c r="D4" s="1041" t="s">
        <v>164</v>
      </c>
      <c r="E4" s="1041"/>
      <c r="F4" s="1030"/>
      <c r="G4" s="1044"/>
      <c r="H4" s="1048" t="s">
        <v>137</v>
      </c>
      <c r="I4" s="1048" t="s">
        <v>164</v>
      </c>
      <c r="J4" s="1053"/>
      <c r="K4" s="1056"/>
      <c r="L4" s="1049" t="s">
        <v>14</v>
      </c>
      <c r="M4" s="1047" t="s">
        <v>164</v>
      </c>
      <c r="N4" s="1051" t="s">
        <v>601</v>
      </c>
      <c r="O4" s="1047" t="s">
        <v>164</v>
      </c>
      <c r="P4" s="1041"/>
    </row>
    <row r="5" spans="1:16" ht="44.25" customHeight="1">
      <c r="A5" s="1023"/>
      <c r="B5" s="1041"/>
      <c r="C5" s="1041"/>
      <c r="D5" s="1041"/>
      <c r="E5" s="1041"/>
      <c r="F5" s="1031"/>
      <c r="G5" s="1045"/>
      <c r="H5" s="1048"/>
      <c r="I5" s="1048"/>
      <c r="J5" s="1054"/>
      <c r="K5" s="1057"/>
      <c r="L5" s="1050"/>
      <c r="M5" s="1047"/>
      <c r="N5" s="1051"/>
      <c r="O5" s="1047"/>
      <c r="P5" s="1041"/>
    </row>
    <row r="6" spans="1:16">
      <c r="A6" s="676"/>
      <c r="B6" s="253"/>
      <c r="C6" s="677"/>
      <c r="D6" s="279"/>
      <c r="E6" s="677"/>
      <c r="F6" s="677"/>
      <c r="G6" s="677"/>
      <c r="H6" s="678"/>
      <c r="I6" s="678"/>
      <c r="J6" s="679"/>
      <c r="K6" s="679"/>
      <c r="L6" s="679"/>
      <c r="M6" s="680"/>
      <c r="N6" s="680"/>
      <c r="O6" s="279"/>
      <c r="P6" s="680"/>
    </row>
    <row r="7" spans="1:16">
      <c r="A7" s="676"/>
      <c r="B7" s="253"/>
      <c r="C7" s="677"/>
      <c r="D7" s="279"/>
      <c r="E7" s="677"/>
      <c r="F7" s="677"/>
      <c r="G7" s="677"/>
      <c r="H7" s="678"/>
      <c r="I7" s="678"/>
      <c r="J7" s="679"/>
      <c r="K7" s="679"/>
      <c r="L7" s="679"/>
      <c r="M7" s="680"/>
      <c r="N7" s="680"/>
      <c r="O7" s="279"/>
      <c r="P7" s="680"/>
    </row>
    <row r="8" spans="1:16">
      <c r="A8" s="676"/>
      <c r="B8" s="253"/>
      <c r="C8" s="677"/>
      <c r="D8" s="279"/>
      <c r="E8" s="677"/>
      <c r="F8" s="677"/>
      <c r="G8" s="677"/>
      <c r="H8" s="678"/>
      <c r="I8" s="678"/>
      <c r="J8" s="679"/>
      <c r="K8" s="679"/>
      <c r="L8" s="679"/>
      <c r="M8" s="680"/>
      <c r="N8" s="680"/>
      <c r="O8" s="253"/>
      <c r="P8" s="206"/>
    </row>
    <row r="9" spans="1:16">
      <c r="A9" s="676"/>
      <c r="B9" s="253"/>
      <c r="C9" s="677"/>
      <c r="D9" s="279"/>
      <c r="E9" s="677"/>
      <c r="F9" s="677"/>
      <c r="G9" s="677"/>
      <c r="H9" s="678"/>
      <c r="I9" s="678"/>
      <c r="J9" s="679"/>
      <c r="K9" s="679"/>
      <c r="L9" s="679"/>
      <c r="M9" s="680"/>
      <c r="N9" s="680"/>
      <c r="O9" s="253"/>
      <c r="P9" s="206"/>
    </row>
    <row r="10" spans="1:16">
      <c r="A10" s="676"/>
      <c r="B10" s="253"/>
      <c r="C10" s="677"/>
      <c r="D10" s="279"/>
      <c r="E10" s="677"/>
      <c r="F10" s="677"/>
      <c r="G10" s="677"/>
      <c r="H10" s="678"/>
      <c r="I10" s="678"/>
      <c r="J10" s="679"/>
      <c r="K10" s="679"/>
      <c r="L10" s="679"/>
      <c r="M10" s="680"/>
      <c r="N10" s="680"/>
      <c r="O10" s="253"/>
      <c r="P10" s="206"/>
    </row>
    <row r="11" spans="1:16">
      <c r="A11" s="676"/>
      <c r="B11" s="253"/>
      <c r="C11" s="677"/>
      <c r="D11" s="279"/>
      <c r="E11" s="677"/>
      <c r="F11" s="677"/>
      <c r="G11" s="677"/>
      <c r="H11" s="678"/>
      <c r="I11" s="678"/>
      <c r="J11" s="679"/>
      <c r="K11" s="679"/>
      <c r="L11" s="679"/>
      <c r="M11" s="680"/>
      <c r="N11" s="680"/>
      <c r="O11" s="253"/>
      <c r="P11" s="206"/>
    </row>
    <row r="12" spans="1:16">
      <c r="A12" s="676"/>
      <c r="B12" s="253"/>
      <c r="C12" s="677"/>
      <c r="D12" s="279"/>
      <c r="E12" s="677"/>
      <c r="F12" s="677"/>
      <c r="G12" s="677"/>
      <c r="H12" s="678"/>
      <c r="I12" s="678"/>
      <c r="J12" s="679"/>
      <c r="K12" s="679"/>
      <c r="L12" s="679"/>
      <c r="M12" s="680"/>
      <c r="N12" s="680"/>
      <c r="O12" s="253"/>
      <c r="P12" s="206"/>
    </row>
    <row r="13" spans="1:16">
      <c r="A13" s="676"/>
      <c r="B13" s="253"/>
      <c r="C13" s="677"/>
      <c r="D13" s="279"/>
      <c r="E13" s="677"/>
      <c r="F13" s="677"/>
      <c r="G13" s="677"/>
      <c r="H13" s="678"/>
      <c r="I13" s="678"/>
      <c r="J13" s="679"/>
      <c r="K13" s="679"/>
      <c r="L13" s="679"/>
      <c r="M13" s="680"/>
      <c r="N13" s="680"/>
      <c r="O13" s="253"/>
      <c r="P13" s="206"/>
    </row>
    <row r="14" spans="1:16">
      <c r="A14" s="676"/>
      <c r="B14" s="253"/>
      <c r="C14" s="677"/>
      <c r="D14" s="279"/>
      <c r="E14" s="677"/>
      <c r="F14" s="677"/>
      <c r="G14" s="677"/>
      <c r="H14" s="678"/>
      <c r="I14" s="678"/>
      <c r="J14" s="679"/>
      <c r="K14" s="679"/>
      <c r="L14" s="679"/>
      <c r="M14" s="680"/>
      <c r="N14" s="680"/>
      <c r="O14" s="253"/>
      <c r="P14" s="206"/>
    </row>
    <row r="15" spans="1:16">
      <c r="A15" s="676"/>
      <c r="B15" s="253"/>
      <c r="C15" s="677"/>
      <c r="D15" s="279"/>
      <c r="E15" s="677"/>
      <c r="F15" s="677"/>
      <c r="G15" s="677"/>
      <c r="H15" s="678"/>
      <c r="I15" s="678"/>
      <c r="J15" s="679"/>
      <c r="K15" s="679"/>
      <c r="L15" s="679"/>
      <c r="M15" s="680"/>
      <c r="N15" s="680"/>
      <c r="O15" s="253"/>
      <c r="P15" s="206"/>
    </row>
    <row r="16" spans="1:16">
      <c r="A16" s="676"/>
      <c r="B16" s="253"/>
      <c r="C16" s="677"/>
      <c r="D16" s="279"/>
      <c r="E16" s="677"/>
      <c r="F16" s="677"/>
      <c r="G16" s="677"/>
      <c r="H16" s="678"/>
      <c r="I16" s="678"/>
      <c r="J16" s="679"/>
      <c r="K16" s="679"/>
      <c r="L16" s="679"/>
      <c r="M16" s="680"/>
      <c r="N16" s="680"/>
      <c r="O16" s="253"/>
      <c r="P16" s="206"/>
    </row>
    <row r="17" spans="1:19">
      <c r="A17" s="676"/>
      <c r="B17" s="253"/>
      <c r="C17" s="677"/>
      <c r="D17" s="279"/>
      <c r="E17" s="677"/>
      <c r="F17" s="677"/>
      <c r="G17" s="677"/>
      <c r="H17" s="678"/>
      <c r="I17" s="678"/>
      <c r="J17" s="679"/>
      <c r="K17" s="679"/>
      <c r="L17" s="679"/>
      <c r="M17" s="206"/>
      <c r="N17" s="206"/>
      <c r="O17" s="253"/>
      <c r="P17" s="206"/>
    </row>
    <row r="18" spans="1:19">
      <c r="A18" s="676"/>
      <c r="B18" s="253"/>
      <c r="C18" s="677"/>
      <c r="D18" s="279"/>
      <c r="E18" s="677"/>
      <c r="F18" s="677"/>
      <c r="G18" s="677"/>
      <c r="H18" s="678"/>
      <c r="I18" s="678"/>
      <c r="J18" s="679"/>
      <c r="K18" s="679"/>
      <c r="L18" s="679"/>
      <c r="M18" s="206"/>
      <c r="N18" s="206"/>
      <c r="O18" s="253"/>
      <c r="P18" s="206"/>
    </row>
    <row r="19" spans="1:19">
      <c r="B19" s="458"/>
      <c r="C19" s="45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58"/>
    </row>
    <row r="20" spans="1:19" s="458" customFormat="1">
      <c r="A20" s="373" t="s">
        <v>581</v>
      </c>
      <c r="B20" s="187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</row>
    <row r="21" spans="1:19" s="187" customFormat="1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675"/>
      <c r="R21" s="675"/>
      <c r="S21" s="675"/>
    </row>
  </sheetData>
  <mergeCells count="20">
    <mergeCell ref="N4:N5"/>
    <mergeCell ref="F3:F5"/>
    <mergeCell ref="J3:J5"/>
    <mergeCell ref="K3:K5"/>
    <mergeCell ref="A1:P1"/>
    <mergeCell ref="A3:A5"/>
    <mergeCell ref="B3:B5"/>
    <mergeCell ref="C3:D3"/>
    <mergeCell ref="E3:E5"/>
    <mergeCell ref="G3:G5"/>
    <mergeCell ref="H3:I3"/>
    <mergeCell ref="P3:P5"/>
    <mergeCell ref="C4:C5"/>
    <mergeCell ref="O4:O5"/>
    <mergeCell ref="L3:O3"/>
    <mergeCell ref="H4:H5"/>
    <mergeCell ref="I4:I5"/>
    <mergeCell ref="D4:D5"/>
    <mergeCell ref="L4:L5"/>
    <mergeCell ref="M4:M5"/>
  </mergeCells>
  <phoneticPr fontId="3" type="noConversion"/>
  <pageMargins left="0.59055118110236227" right="0.78740157480314965" top="0.78740157480314965" bottom="0.59055118110236227" header="0.31496062992125984" footer="0.31496062992125984"/>
  <pageSetup paperSize="9" scale="84" firstPageNumber="20" orientation="landscape" r:id="rId1"/>
  <headerFooter>
    <oddFooter>&amp;C&amp;"TH SarabunPSK,ตัวหนา"&amp;16 22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70C0"/>
  </sheetPr>
  <dimension ref="A1:J27"/>
  <sheetViews>
    <sheetView showGridLines="0" view="pageBreakPreview" zoomScaleSheetLayoutView="100" workbookViewId="0">
      <selection activeCell="G3" sqref="G3"/>
    </sheetView>
  </sheetViews>
  <sheetFormatPr defaultColWidth="9" defaultRowHeight="24"/>
  <cols>
    <col min="1" max="1" width="3.875" style="92" customWidth="1"/>
    <col min="2" max="2" width="12.25" style="92" customWidth="1"/>
    <col min="3" max="3" width="3.875" style="92" customWidth="1"/>
    <col min="4" max="8" width="9" style="92"/>
    <col min="9" max="9" width="6.875" style="92" customWidth="1"/>
    <col min="10" max="10" width="17" style="111" customWidth="1"/>
    <col min="11" max="16384" width="9" style="92"/>
  </cols>
  <sheetData>
    <row r="1" spans="1:10">
      <c r="B1" s="899" t="s">
        <v>37</v>
      </c>
      <c r="C1" s="899"/>
      <c r="D1" s="899"/>
      <c r="E1" s="899"/>
      <c r="F1" s="899"/>
      <c r="G1" s="899"/>
      <c r="H1" s="899"/>
      <c r="I1" s="899"/>
      <c r="J1" s="899"/>
    </row>
    <row r="3" spans="1:10">
      <c r="C3" s="542"/>
      <c r="D3" s="542"/>
      <c r="E3" s="542"/>
      <c r="F3" s="542"/>
      <c r="G3" s="542"/>
      <c r="H3" s="542"/>
      <c r="I3" s="542"/>
      <c r="J3" s="543" t="s">
        <v>38</v>
      </c>
    </row>
    <row r="5" spans="1:10">
      <c r="A5" s="92" t="s">
        <v>39</v>
      </c>
      <c r="J5" s="292">
        <v>1</v>
      </c>
    </row>
    <row r="6" spans="1:10">
      <c r="A6" s="92" t="s">
        <v>40</v>
      </c>
      <c r="J6" s="544"/>
    </row>
    <row r="7" spans="1:10">
      <c r="A7" s="92" t="s">
        <v>41</v>
      </c>
      <c r="C7" s="92" t="s">
        <v>42</v>
      </c>
      <c r="J7" s="292">
        <v>3</v>
      </c>
    </row>
    <row r="8" spans="1:10">
      <c r="A8" s="92" t="s">
        <v>43</v>
      </c>
      <c r="C8" s="92" t="s">
        <v>44</v>
      </c>
      <c r="J8" s="292">
        <v>8</v>
      </c>
    </row>
    <row r="9" spans="1:10">
      <c r="A9" s="92" t="s">
        <v>45</v>
      </c>
      <c r="C9" s="92" t="s">
        <v>46</v>
      </c>
      <c r="J9" s="292">
        <v>11</v>
      </c>
    </row>
    <row r="10" spans="1:10">
      <c r="A10" s="92" t="s">
        <v>47</v>
      </c>
      <c r="C10" s="92" t="s">
        <v>48</v>
      </c>
      <c r="J10" s="292">
        <v>14</v>
      </c>
    </row>
    <row r="11" spans="1:10">
      <c r="A11" s="92" t="s">
        <v>49</v>
      </c>
      <c r="C11" s="92" t="s">
        <v>50</v>
      </c>
      <c r="J11" s="292">
        <v>25</v>
      </c>
    </row>
    <row r="12" spans="1:10">
      <c r="C12" s="92" t="s">
        <v>9</v>
      </c>
      <c r="J12" s="544"/>
    </row>
    <row r="13" spans="1:10">
      <c r="A13" s="92" t="s">
        <v>51</v>
      </c>
      <c r="C13" s="92" t="s">
        <v>300</v>
      </c>
      <c r="J13" s="292">
        <v>36</v>
      </c>
    </row>
    <row r="14" spans="1:10">
      <c r="C14" s="92" t="s">
        <v>301</v>
      </c>
      <c r="J14" s="544"/>
    </row>
    <row r="15" spans="1:10">
      <c r="A15" s="92" t="s">
        <v>52</v>
      </c>
      <c r="C15" s="92" t="s">
        <v>53</v>
      </c>
      <c r="J15" s="292">
        <v>45</v>
      </c>
    </row>
    <row r="16" spans="1:10">
      <c r="A16" s="92" t="s">
        <v>54</v>
      </c>
      <c r="C16" s="92" t="s">
        <v>55</v>
      </c>
      <c r="J16" s="292">
        <v>49</v>
      </c>
    </row>
    <row r="17" spans="1:10" s="19" customFormat="1">
      <c r="A17" s="19" t="s">
        <v>569</v>
      </c>
      <c r="J17" s="455">
        <v>57</v>
      </c>
    </row>
    <row r="18" spans="1:10" s="19" customFormat="1">
      <c r="B18" s="19" t="s">
        <v>591</v>
      </c>
      <c r="J18" s="545"/>
    </row>
    <row r="19" spans="1:10" s="19" customFormat="1">
      <c r="B19" s="19" t="s">
        <v>593</v>
      </c>
      <c r="J19" s="545"/>
    </row>
    <row r="20" spans="1:10" s="19" customFormat="1">
      <c r="B20" s="19" t="s">
        <v>594</v>
      </c>
      <c r="J20" s="545"/>
    </row>
    <row r="21" spans="1:10" s="19" customFormat="1">
      <c r="B21" s="19" t="s">
        <v>595</v>
      </c>
      <c r="J21" s="545"/>
    </row>
    <row r="22" spans="1:10" s="19" customFormat="1">
      <c r="B22" s="19" t="s">
        <v>631</v>
      </c>
      <c r="J22" s="545"/>
    </row>
    <row r="23" spans="1:10" s="19" customFormat="1">
      <c r="B23" s="19" t="s">
        <v>28</v>
      </c>
      <c r="J23" s="545"/>
    </row>
    <row r="24" spans="1:10" s="19" customFormat="1">
      <c r="B24" s="19" t="s">
        <v>632</v>
      </c>
      <c r="J24" s="545"/>
    </row>
    <row r="25" spans="1:10" s="19" customFormat="1">
      <c r="C25" s="19" t="s">
        <v>633</v>
      </c>
      <c r="J25" s="455"/>
    </row>
    <row r="26" spans="1:10" s="19" customFormat="1">
      <c r="J26" s="455"/>
    </row>
    <row r="27" spans="1:10" s="19" customFormat="1">
      <c r="J27" s="455"/>
    </row>
  </sheetData>
  <mergeCells count="1">
    <mergeCell ref="B1:J1"/>
  </mergeCells>
  <phoneticPr fontId="3" type="noConversion"/>
  <pageMargins left="0.78740157480314965" right="0.59055118110236227" top="0.78740157480314965" bottom="0.59055118110236227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499984740745262"/>
  </sheetPr>
  <dimension ref="A1:N34"/>
  <sheetViews>
    <sheetView showGridLines="0" view="pageBreakPreview" topLeftCell="A7" zoomScale="70" zoomScaleNormal="100" zoomScaleSheetLayoutView="70" workbookViewId="0">
      <selection sqref="A1:XFD1048576"/>
    </sheetView>
  </sheetViews>
  <sheetFormatPr defaultColWidth="9" defaultRowHeight="30" customHeight="1"/>
  <cols>
    <col min="1" max="1" width="4.375" style="92" customWidth="1"/>
    <col min="2" max="6" width="9" style="92"/>
    <col min="7" max="7" width="9" style="92" customWidth="1"/>
    <col min="8" max="9" width="9" style="92"/>
    <col min="10" max="10" width="5.75" style="92" customWidth="1"/>
    <col min="11" max="11" width="9" style="92" customWidth="1"/>
    <col min="12" max="16384" width="9" style="92"/>
  </cols>
  <sheetData>
    <row r="1" spans="1:14" s="22" customFormat="1" ht="30" customHeight="1">
      <c r="B1" s="937" t="s">
        <v>780</v>
      </c>
      <c r="C1" s="937"/>
      <c r="D1" s="937"/>
      <c r="E1" s="937"/>
      <c r="F1" s="937"/>
      <c r="G1" s="937"/>
    </row>
    <row r="2" spans="1:14" s="22" customFormat="1" ht="30" customHeight="1">
      <c r="B2" s="943" t="s">
        <v>773</v>
      </c>
      <c r="C2" s="944"/>
      <c r="D2" s="944"/>
      <c r="E2" s="944"/>
      <c r="F2" s="944"/>
      <c r="G2" s="944"/>
      <c r="H2" s="944"/>
      <c r="I2" s="944"/>
    </row>
    <row r="3" spans="1:14" s="22" customFormat="1" ht="17.25" customHeight="1">
      <c r="B3" s="944"/>
      <c r="C3" s="944"/>
      <c r="D3" s="944"/>
      <c r="E3" s="944"/>
      <c r="F3" s="944"/>
      <c r="G3" s="944"/>
      <c r="H3" s="944"/>
      <c r="I3" s="944"/>
    </row>
    <row r="4" spans="1:14" s="19" customFormat="1" ht="30" customHeight="1">
      <c r="B4" s="374" t="s">
        <v>415</v>
      </c>
      <c r="C4" s="377" t="s">
        <v>416</v>
      </c>
      <c r="D4" s="377"/>
      <c r="E4" s="377"/>
      <c r="F4" s="457"/>
      <c r="G4" s="379" t="s">
        <v>417</v>
      </c>
      <c r="H4" s="379"/>
      <c r="I4" s="379"/>
      <c r="K4" s="378"/>
      <c r="L4" s="378"/>
      <c r="M4" s="378"/>
      <c r="N4" s="378"/>
    </row>
    <row r="5" spans="1:14" s="19" customFormat="1" ht="17.25" customHeight="1">
      <c r="B5" s="374"/>
      <c r="C5" s="945" t="s">
        <v>708</v>
      </c>
      <c r="D5" s="945"/>
      <c r="E5" s="945"/>
      <c r="F5" s="378"/>
      <c r="G5" s="377" t="s">
        <v>418</v>
      </c>
      <c r="H5" s="379"/>
      <c r="I5" s="379"/>
      <c r="K5" s="378"/>
      <c r="L5" s="614"/>
      <c r="M5" s="378"/>
      <c r="N5" s="378"/>
    </row>
    <row r="6" spans="1:14" s="19" customFormat="1" ht="18" customHeight="1">
      <c r="B6" s="378"/>
      <c r="C6" s="377" t="s">
        <v>419</v>
      </c>
      <c r="D6" s="377"/>
      <c r="E6" s="377"/>
      <c r="F6" s="378"/>
      <c r="G6" s="379" t="s">
        <v>420</v>
      </c>
      <c r="H6" s="379"/>
      <c r="I6" s="379"/>
      <c r="K6" s="378"/>
      <c r="L6" s="615"/>
      <c r="M6" s="616"/>
      <c r="N6" s="378"/>
    </row>
    <row r="7" spans="1:14" s="19" customFormat="1" ht="15.75" customHeight="1">
      <c r="B7" s="378"/>
      <c r="C7" s="377" t="s">
        <v>421</v>
      </c>
      <c r="D7" s="377"/>
      <c r="E7" s="377"/>
      <c r="G7" s="377" t="s">
        <v>422</v>
      </c>
      <c r="H7" s="379"/>
      <c r="I7" s="379"/>
      <c r="K7" s="378"/>
      <c r="L7" s="617"/>
      <c r="M7" s="616"/>
      <c r="N7" s="378"/>
    </row>
    <row r="8" spans="1:14" s="19" customFormat="1" ht="23.25" customHeight="1">
      <c r="B8" s="374" t="s">
        <v>423</v>
      </c>
      <c r="C8" s="379" t="s">
        <v>400</v>
      </c>
      <c r="D8" s="379"/>
      <c r="E8" s="379"/>
      <c r="G8" s="379" t="s">
        <v>424</v>
      </c>
      <c r="H8" s="379"/>
      <c r="I8" s="379"/>
      <c r="K8" s="378"/>
      <c r="L8" s="378"/>
      <c r="M8" s="616"/>
      <c r="N8" s="378"/>
    </row>
    <row r="9" spans="1:14" s="19" customFormat="1" ht="18" customHeight="1">
      <c r="B9" s="374"/>
      <c r="C9" s="377" t="s">
        <v>425</v>
      </c>
      <c r="D9" s="379"/>
      <c r="E9" s="379"/>
      <c r="G9" s="377" t="s">
        <v>426</v>
      </c>
      <c r="H9" s="379"/>
      <c r="I9" s="379"/>
      <c r="K9" s="378"/>
      <c r="L9" s="378"/>
      <c r="M9" s="616"/>
      <c r="N9" s="378"/>
    </row>
    <row r="10" spans="1:14" s="19" customFormat="1" ht="18" customHeight="1">
      <c r="B10" s="374"/>
      <c r="C10" s="377" t="s">
        <v>427</v>
      </c>
      <c r="D10" s="379"/>
      <c r="E10" s="379"/>
      <c r="G10" s="378"/>
      <c r="H10" s="377"/>
      <c r="I10" s="379"/>
      <c r="J10" s="379"/>
      <c r="K10" s="378"/>
      <c r="L10" s="378"/>
      <c r="M10" s="616"/>
      <c r="N10" s="378"/>
    </row>
    <row r="11" spans="1:14" s="19" customFormat="1" ht="18" customHeight="1">
      <c r="B11" s="374" t="s">
        <v>423</v>
      </c>
      <c r="C11" s="379" t="s">
        <v>428</v>
      </c>
      <c r="D11" s="945" t="s">
        <v>795</v>
      </c>
      <c r="E11" s="945"/>
      <c r="G11" s="378"/>
      <c r="H11" s="946"/>
      <c r="I11" s="946"/>
      <c r="J11" s="946"/>
      <c r="K11" s="378"/>
      <c r="L11" s="378"/>
      <c r="M11" s="616"/>
      <c r="N11" s="378"/>
    </row>
    <row r="12" spans="1:14" s="22" customFormat="1" ht="19.5" customHeight="1">
      <c r="A12" s="537"/>
      <c r="B12" s="947" t="s">
        <v>709</v>
      </c>
      <c r="C12" s="930"/>
      <c r="D12" s="930"/>
      <c r="E12" s="930"/>
      <c r="F12" s="930"/>
      <c r="G12" s="930"/>
      <c r="H12" s="930"/>
      <c r="I12" s="930"/>
    </row>
    <row r="13" spans="1:14" s="22" customFormat="1" ht="30" customHeight="1">
      <c r="A13" s="537"/>
      <c r="B13" s="930"/>
      <c r="C13" s="930"/>
      <c r="D13" s="930"/>
      <c r="E13" s="930"/>
      <c r="F13" s="930"/>
      <c r="G13" s="930"/>
      <c r="H13" s="930"/>
      <c r="I13" s="930"/>
    </row>
    <row r="14" spans="1:14" s="22" customFormat="1" ht="30" customHeight="1">
      <c r="A14" s="537"/>
      <c r="B14" s="458"/>
      <c r="C14" s="458"/>
      <c r="D14" s="458"/>
      <c r="E14" s="458"/>
      <c r="F14" s="458"/>
      <c r="G14" s="458"/>
      <c r="H14" s="458"/>
      <c r="I14" s="458"/>
    </row>
    <row r="15" spans="1:14" s="19" customFormat="1" ht="30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4" s="19" customFormat="1" ht="30" customHeight="1">
      <c r="A16" s="16"/>
      <c r="B16" s="460"/>
      <c r="C16" s="460"/>
      <c r="D16" s="460"/>
      <c r="E16" s="460"/>
      <c r="F16" s="460"/>
      <c r="G16" s="460"/>
      <c r="H16" s="460"/>
      <c r="I16" s="460"/>
    </row>
    <row r="17" spans="1:13" s="19" customFormat="1" ht="30" customHeight="1">
      <c r="A17" s="16"/>
      <c r="B17" s="460"/>
      <c r="C17" s="460"/>
      <c r="D17" s="460"/>
      <c r="E17" s="460"/>
      <c r="F17" s="460"/>
      <c r="G17" s="460"/>
      <c r="H17" s="460"/>
      <c r="I17" s="460"/>
    </row>
    <row r="18" spans="1:13" s="19" customFormat="1" ht="30" customHeight="1">
      <c r="A18" s="16"/>
      <c r="B18" s="460"/>
      <c r="C18" s="460"/>
      <c r="D18" s="460"/>
      <c r="E18" s="460"/>
      <c r="F18" s="460"/>
      <c r="G18" s="460"/>
      <c r="H18" s="460"/>
      <c r="I18" s="460"/>
    </row>
    <row r="19" spans="1:13" s="19" customFormat="1" ht="30" customHeight="1">
      <c r="A19" s="16"/>
      <c r="B19" s="460"/>
      <c r="C19" s="460"/>
      <c r="D19" s="460"/>
      <c r="E19" s="460"/>
      <c r="F19" s="460"/>
      <c r="G19" s="460"/>
      <c r="H19" s="460"/>
      <c r="I19" s="460"/>
    </row>
    <row r="20" spans="1:13" s="19" customFormat="1" ht="30" customHeight="1">
      <c r="A20" s="16"/>
      <c r="B20" s="460"/>
      <c r="C20" s="460"/>
      <c r="D20" s="460"/>
      <c r="E20" s="460"/>
      <c r="F20" s="460"/>
      <c r="G20" s="460"/>
      <c r="H20" s="460"/>
      <c r="I20" s="460"/>
    </row>
    <row r="21" spans="1:13" s="19" customFormat="1" ht="30" customHeight="1">
      <c r="A21" s="16"/>
      <c r="B21" s="460"/>
      <c r="C21" s="460"/>
      <c r="D21" s="460"/>
      <c r="E21" s="460"/>
      <c r="F21" s="460"/>
      <c r="G21" s="460"/>
      <c r="H21" s="460"/>
      <c r="I21" s="460"/>
    </row>
    <row r="22" spans="1:13" s="19" customFormat="1" ht="30" customHeight="1">
      <c r="A22" s="16"/>
      <c r="B22" s="460"/>
      <c r="C22" s="460"/>
      <c r="D22" s="460"/>
      <c r="E22" s="460"/>
      <c r="F22" s="460"/>
      <c r="G22" s="460"/>
      <c r="H22" s="460"/>
      <c r="I22" s="460"/>
    </row>
    <row r="23" spans="1:13" s="19" customFormat="1" ht="30" customHeight="1">
      <c r="A23" s="16"/>
      <c r="B23" s="460"/>
      <c r="C23" s="460"/>
      <c r="D23" s="460"/>
      <c r="E23" s="460"/>
      <c r="F23" s="460"/>
      <c r="G23" s="460"/>
      <c r="H23" s="460"/>
      <c r="I23" s="460"/>
    </row>
    <row r="24" spans="1:13" s="19" customFormat="1" ht="30" customHeight="1">
      <c r="A24" s="942"/>
      <c r="B24" s="942"/>
      <c r="C24" s="942"/>
      <c r="D24" s="942"/>
      <c r="E24" s="942"/>
      <c r="F24" s="942"/>
      <c r="G24" s="942"/>
      <c r="H24" s="942"/>
      <c r="I24" s="942"/>
      <c r="J24" s="942"/>
    </row>
    <row r="25" spans="1:13" s="19" customFormat="1" ht="30" customHeight="1">
      <c r="A25" s="454"/>
      <c r="B25" s="454"/>
      <c r="C25" s="454"/>
      <c r="D25" s="454"/>
      <c r="E25" s="454"/>
      <c r="F25" s="454"/>
      <c r="G25" s="454"/>
      <c r="H25" s="454"/>
      <c r="I25" s="454"/>
      <c r="J25" s="454"/>
    </row>
    <row r="26" spans="1:13" s="19" customFormat="1" ht="30" customHeight="1">
      <c r="A26" s="942"/>
      <c r="B26" s="942"/>
      <c r="C26" s="942"/>
      <c r="D26" s="942"/>
      <c r="E26" s="942"/>
      <c r="F26" s="942"/>
      <c r="G26" s="942"/>
      <c r="H26" s="942"/>
      <c r="I26" s="942"/>
      <c r="J26" s="942"/>
    </row>
    <row r="27" spans="1:13" s="19" customFormat="1" ht="5.25" customHeight="1">
      <c r="A27" s="619"/>
      <c r="B27" s="454"/>
      <c r="C27" s="454"/>
      <c r="D27" s="454"/>
      <c r="E27" s="454"/>
      <c r="F27" s="454"/>
      <c r="G27" s="454"/>
      <c r="H27" s="454"/>
      <c r="I27" s="454"/>
      <c r="J27" s="454"/>
    </row>
    <row r="28" spans="1:13" s="19" customFormat="1" ht="15.75" customHeight="1"/>
    <row r="29" spans="1:13" s="19" customFormat="1" ht="7.5" customHeight="1">
      <c r="A29" s="942"/>
      <c r="B29" s="942"/>
      <c r="C29" s="942"/>
      <c r="D29" s="942"/>
      <c r="E29" s="942"/>
      <c r="F29" s="942"/>
      <c r="G29" s="942"/>
      <c r="H29" s="942"/>
      <c r="I29" s="942"/>
      <c r="J29" s="942"/>
      <c r="K29" s="942"/>
      <c r="L29" s="618"/>
    </row>
    <row r="30" spans="1:13" s="19" customFormat="1" ht="17.25" customHeight="1">
      <c r="A30" s="942" t="s">
        <v>710</v>
      </c>
      <c r="B30" s="942"/>
      <c r="C30" s="942"/>
      <c r="D30" s="942"/>
      <c r="E30" s="942"/>
      <c r="F30" s="942"/>
      <c r="G30" s="942"/>
      <c r="H30" s="942"/>
      <c r="I30" s="942"/>
      <c r="J30" s="942"/>
      <c r="K30" s="942"/>
      <c r="L30" s="618"/>
      <c r="M30" s="618"/>
    </row>
    <row r="31" spans="1:13" s="19" customFormat="1" ht="30" customHeight="1">
      <c r="A31" s="942" t="s">
        <v>1145</v>
      </c>
      <c r="B31" s="942"/>
      <c r="C31" s="942"/>
      <c r="D31" s="942"/>
      <c r="E31" s="942"/>
      <c r="F31" s="942"/>
      <c r="G31" s="942"/>
      <c r="H31" s="942"/>
      <c r="I31" s="942"/>
      <c r="J31" s="942"/>
      <c r="K31" s="942"/>
      <c r="L31" s="618"/>
    </row>
    <row r="32" spans="1:13" s="19" customFormat="1" ht="30" customHeight="1"/>
    <row r="33" s="19" customFormat="1" ht="30" customHeight="1"/>
    <row r="34" s="19" customFormat="1" ht="30" customHeight="1"/>
  </sheetData>
  <mergeCells count="11">
    <mergeCell ref="B1:G1"/>
    <mergeCell ref="A26:J26"/>
    <mergeCell ref="A29:K29"/>
    <mergeCell ref="A30:K30"/>
    <mergeCell ref="A31:K31"/>
    <mergeCell ref="B2:I3"/>
    <mergeCell ref="C5:E5"/>
    <mergeCell ref="H11:J11"/>
    <mergeCell ref="B12:I13"/>
    <mergeCell ref="A24:J24"/>
    <mergeCell ref="D11:E11"/>
  </mergeCells>
  <pageMargins left="0.78740157480314965" right="0.15748031496062992" top="0.62992125984251968" bottom="0.62992125984251968" header="0.31496062992125984" footer="0.27559055118110237"/>
  <pageSetup paperSize="9" scale="95" orientation="portrait" r:id="rId1"/>
  <headerFooter>
    <oddFooter>&amp;C&amp;"TH SarabunPSK,ตัวหนา"&amp;16 23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78625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3</xdr:row>
                    <xdr:rowOff>9525</xdr:rowOff>
                  </from>
                  <to>
                    <xdr:col>1</xdr:col>
                    <xdr:colOff>438150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626" r:id="rId5" name="Check Box 2">
              <controlPr defaultSize="0" autoFill="0" autoLine="0" autoPict="0">
                <anchor moveWithCells="1">
                  <from>
                    <xdr:col>5</xdr:col>
                    <xdr:colOff>247650</xdr:colOff>
                    <xdr:row>3</xdr:row>
                    <xdr:rowOff>28575</xdr:rowOff>
                  </from>
                  <to>
                    <xdr:col>5</xdr:col>
                    <xdr:colOff>447675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627" r:id="rId6" name="Check Box 3">
              <controlPr defaultSize="0" autoFill="0" autoLine="0" autoPict="0">
                <anchor moveWithCells="1">
                  <from>
                    <xdr:col>5</xdr:col>
                    <xdr:colOff>257175</xdr:colOff>
                    <xdr:row>5</xdr:row>
                    <xdr:rowOff>28575</xdr:rowOff>
                  </from>
                  <to>
                    <xdr:col>6</xdr:col>
                    <xdr:colOff>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628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38100</xdr:rowOff>
                  </from>
                  <to>
                    <xdr:col>1</xdr:col>
                    <xdr:colOff>438150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629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9</xdr:row>
                    <xdr:rowOff>180975</xdr:rowOff>
                  </from>
                  <to>
                    <xdr:col>1</xdr:col>
                    <xdr:colOff>447675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630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38100</xdr:rowOff>
                  </from>
                  <to>
                    <xdr:col>1</xdr:col>
                    <xdr:colOff>438150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631" r:id="rId10" name="Check Box 7">
              <controlPr defaultSize="0" autoFill="0" autoLine="0" autoPict="0">
                <anchor moveWithCells="1">
                  <from>
                    <xdr:col>5</xdr:col>
                    <xdr:colOff>257175</xdr:colOff>
                    <xdr:row>7</xdr:row>
                    <xdr:rowOff>28575</xdr:rowOff>
                  </from>
                  <to>
                    <xdr:col>6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K29"/>
  <sheetViews>
    <sheetView showGridLines="0" view="pageBreakPreview" zoomScaleNormal="100" zoomScaleSheetLayoutView="100" workbookViewId="0">
      <selection activeCell="A10" sqref="A1:XFD1048576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1" ht="24.75" customHeight="1">
      <c r="A1" s="942" t="s">
        <v>1003</v>
      </c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/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24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4.7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24.75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2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24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1146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24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G14"/>
  <sheetViews>
    <sheetView showGridLines="0" view="pageBreakPreview" zoomScaleNormal="100" zoomScaleSheetLayoutView="100" zoomScalePageLayoutView="90" workbookViewId="0">
      <selection sqref="A1:XFD1048576"/>
    </sheetView>
  </sheetViews>
  <sheetFormatPr defaultColWidth="9" defaultRowHeight="24"/>
  <cols>
    <col min="1" max="1" width="10.25" style="92" customWidth="1"/>
    <col min="2" max="6" width="9" style="92"/>
    <col min="7" max="7" width="11.25" style="92" customWidth="1"/>
    <col min="8" max="8" width="10.875" style="92" customWidth="1"/>
    <col min="9" max="16384" width="9" style="92"/>
  </cols>
  <sheetData>
    <row r="1" spans="1:7" ht="76.5" customHeight="1">
      <c r="A1" s="681" t="s">
        <v>305</v>
      </c>
      <c r="B1" s="91" t="s">
        <v>1049</v>
      </c>
    </row>
    <row r="2" spans="1:7" ht="27.75" customHeight="1">
      <c r="A2" s="681"/>
      <c r="B2" s="91" t="s">
        <v>1050</v>
      </c>
    </row>
    <row r="3" spans="1:7">
      <c r="A3" s="92" t="s">
        <v>1051</v>
      </c>
    </row>
    <row r="4" spans="1:7">
      <c r="A4" s="92" t="s">
        <v>1052</v>
      </c>
    </row>
    <row r="5" spans="1:7">
      <c r="A5" s="91" t="s">
        <v>662</v>
      </c>
      <c r="G5" s="264"/>
    </row>
    <row r="6" spans="1:7" s="187" customFormat="1">
      <c r="A6" s="682" t="s">
        <v>663</v>
      </c>
    </row>
    <row r="7" spans="1:7" s="187" customFormat="1">
      <c r="A7" s="1058" t="s">
        <v>545</v>
      </c>
      <c r="B7" s="1058"/>
      <c r="C7" s="1058"/>
      <c r="D7" s="1058"/>
      <c r="E7" s="1058"/>
      <c r="F7" s="1058"/>
      <c r="G7" s="683" t="s">
        <v>546</v>
      </c>
    </row>
    <row r="8" spans="1:7" s="187" customFormat="1">
      <c r="A8" s="684" t="s">
        <v>401</v>
      </c>
      <c r="B8" s="1059" t="s">
        <v>547</v>
      </c>
      <c r="C8" s="1059"/>
      <c r="D8" s="1059"/>
      <c r="E8" s="1059"/>
      <c r="F8" s="1060"/>
      <c r="G8" s="685">
        <v>5</v>
      </c>
    </row>
    <row r="9" spans="1:7" s="187" customFormat="1">
      <c r="A9" s="686"/>
      <c r="B9" s="687" t="s">
        <v>548</v>
      </c>
      <c r="C9" s="687"/>
      <c r="D9" s="687"/>
      <c r="E9" s="687"/>
      <c r="F9" s="688"/>
      <c r="G9" s="683"/>
    </row>
    <row r="10" spans="1:7" s="187" customFormat="1">
      <c r="A10" s="689"/>
      <c r="B10" s="690" t="s">
        <v>548</v>
      </c>
      <c r="C10" s="690"/>
      <c r="D10" s="690"/>
      <c r="E10" s="690"/>
      <c r="F10" s="691"/>
      <c r="G10" s="692"/>
    </row>
    <row r="11" spans="1:7" s="187" customFormat="1">
      <c r="A11" s="693"/>
      <c r="B11" s="694" t="s">
        <v>548</v>
      </c>
      <c r="C11" s="694"/>
      <c r="D11" s="694"/>
      <c r="E11" s="694"/>
      <c r="F11" s="695"/>
      <c r="G11" s="692"/>
    </row>
    <row r="12" spans="1:7" s="187" customFormat="1"/>
    <row r="13" spans="1:7" s="187" customFormat="1">
      <c r="A13" s="187" t="s">
        <v>1053</v>
      </c>
    </row>
    <row r="14" spans="1:7">
      <c r="A14" s="187" t="s">
        <v>1054</v>
      </c>
    </row>
  </sheetData>
  <mergeCells count="2">
    <mergeCell ref="A7:F7"/>
    <mergeCell ref="B8:F8"/>
  </mergeCells>
  <pageMargins left="0.78740157480314965" right="0.59055118110236227" top="0.78740157480314965" bottom="0.59055118110236227" header="0.31496062992125984" footer="0.31496062992125984"/>
  <pageSetup paperSize="9" firstPageNumber="22" orientation="portrait" r:id="rId1"/>
  <headerFooter>
    <oddFooter>&amp;C&amp;"TH SarabunPSK,ตัวหนา"&amp;16 25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62561" r:id="rId4" name="Check Box 1">
              <controlPr defaultSize="0" autoFill="0" autoLine="0" autoPict="0">
                <anchor moveWithCells="1">
                  <from>
                    <xdr:col>0</xdr:col>
                    <xdr:colOff>323850</xdr:colOff>
                    <xdr:row>7</xdr:row>
                    <xdr:rowOff>19050</xdr:rowOff>
                  </from>
                  <to>
                    <xdr:col>0</xdr:col>
                    <xdr:colOff>581025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564" r:id="rId5" name="Check Box 4">
              <controlPr defaultSize="0" autoFill="0" autoLine="0" autoPict="0">
                <anchor moveWithCells="1">
                  <from>
                    <xdr:col>0</xdr:col>
                    <xdr:colOff>323850</xdr:colOff>
                    <xdr:row>8</xdr:row>
                    <xdr:rowOff>0</xdr:rowOff>
                  </from>
                  <to>
                    <xdr:col>0</xdr:col>
                    <xdr:colOff>581025</xdr:colOff>
                    <xdr:row>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565" r:id="rId6" name="Check Box 5">
              <controlPr defaultSize="0" autoFill="0" autoLine="0" autoPict="0">
                <anchor moveWithCells="1">
                  <from>
                    <xdr:col>0</xdr:col>
                    <xdr:colOff>323850</xdr:colOff>
                    <xdr:row>9</xdr:row>
                    <xdr:rowOff>0</xdr:rowOff>
                  </from>
                  <to>
                    <xdr:col>0</xdr:col>
                    <xdr:colOff>581025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566" r:id="rId7" name="Check Box 6">
              <controlPr defaultSize="0" autoFill="0" autoLine="0" autoPict="0">
                <anchor moveWithCells="1">
                  <from>
                    <xdr:col>0</xdr:col>
                    <xdr:colOff>323850</xdr:colOff>
                    <xdr:row>10</xdr:row>
                    <xdr:rowOff>0</xdr:rowOff>
                  </from>
                  <to>
                    <xdr:col>0</xdr:col>
                    <xdr:colOff>581025</xdr:colOff>
                    <xdr:row>10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-0.249977111117893"/>
  </sheetPr>
  <dimension ref="A1:P23"/>
  <sheetViews>
    <sheetView showGridLines="0" view="pageBreakPreview" topLeftCell="A8" zoomScale="106" zoomScaleNormal="100" zoomScaleSheetLayoutView="106" workbookViewId="0">
      <selection activeCell="B24" sqref="B24"/>
    </sheetView>
  </sheetViews>
  <sheetFormatPr defaultColWidth="9" defaultRowHeight="21.75"/>
  <cols>
    <col min="1" max="1" width="9.25" style="23" customWidth="1"/>
    <col min="2" max="2" width="12.125" style="23" customWidth="1"/>
    <col min="3" max="3" width="5.75" style="23" customWidth="1"/>
    <col min="4" max="4" width="20.375" style="23" customWidth="1"/>
    <col min="5" max="5" width="7.5" style="23" customWidth="1"/>
    <col min="6" max="6" width="10.875" style="23" customWidth="1"/>
    <col min="7" max="7" width="11.75" style="23" customWidth="1"/>
    <col min="8" max="8" width="6.25" style="23" customWidth="1"/>
    <col min="9" max="9" width="10.875" style="23" customWidth="1"/>
    <col min="10" max="10" width="8.625" style="23" customWidth="1"/>
    <col min="11" max="11" width="7.125" style="23" customWidth="1"/>
    <col min="12" max="12" width="8.25" style="23" customWidth="1"/>
    <col min="13" max="13" width="13.5" style="23" bestFit="1" customWidth="1"/>
    <col min="14" max="14" width="7.5" style="23" bestFit="1" customWidth="1"/>
    <col min="15" max="15" width="9" style="23"/>
    <col min="16" max="16" width="10.5" style="23" bestFit="1" customWidth="1"/>
    <col min="17" max="16384" width="9" style="23"/>
  </cols>
  <sheetData>
    <row r="1" spans="1:16" ht="35.25" customHeight="1">
      <c r="A1" s="1063" t="s">
        <v>1149</v>
      </c>
      <c r="B1" s="1063"/>
      <c r="C1" s="1063"/>
      <c r="D1" s="1063"/>
      <c r="E1" s="1063"/>
      <c r="F1" s="1063"/>
      <c r="G1" s="1063"/>
      <c r="H1" s="1063"/>
      <c r="I1" s="1063"/>
      <c r="J1" s="1063"/>
      <c r="K1" s="1063"/>
      <c r="L1" s="1063"/>
      <c r="M1" s="1063"/>
      <c r="N1" s="1063"/>
    </row>
    <row r="2" spans="1:16" ht="9.75" customHeight="1"/>
    <row r="3" spans="1:16">
      <c r="A3" s="1061" t="s">
        <v>325</v>
      </c>
      <c r="B3" s="1064" t="s">
        <v>180</v>
      </c>
      <c r="C3" s="1064"/>
      <c r="D3" s="1064"/>
      <c r="E3" s="1062" t="s">
        <v>181</v>
      </c>
      <c r="F3" s="1062"/>
      <c r="G3" s="1062"/>
      <c r="H3" s="1062"/>
      <c r="I3" s="1062"/>
      <c r="J3" s="1062"/>
      <c r="K3" s="1062"/>
      <c r="L3" s="1064" t="s">
        <v>326</v>
      </c>
      <c r="M3" s="1064" t="s">
        <v>321</v>
      </c>
      <c r="N3" s="1064" t="s">
        <v>320</v>
      </c>
    </row>
    <row r="4" spans="1:16">
      <c r="A4" s="1061"/>
      <c r="B4" s="1064"/>
      <c r="C4" s="1064"/>
      <c r="D4" s="1064"/>
      <c r="E4" s="1062" t="s">
        <v>173</v>
      </c>
      <c r="F4" s="1062"/>
      <c r="G4" s="1062"/>
      <c r="H4" s="1062" t="s">
        <v>184</v>
      </c>
      <c r="I4" s="1062"/>
      <c r="J4" s="1062"/>
      <c r="K4" s="1062"/>
      <c r="L4" s="1064"/>
      <c r="M4" s="1064"/>
      <c r="N4" s="1064"/>
    </row>
    <row r="5" spans="1:16" ht="43.5">
      <c r="A5" s="1061"/>
      <c r="B5" s="1064"/>
      <c r="C5" s="1064"/>
      <c r="D5" s="1064"/>
      <c r="E5" s="174" t="s">
        <v>182</v>
      </c>
      <c r="F5" s="174" t="s">
        <v>168</v>
      </c>
      <c r="G5" s="174" t="s">
        <v>183</v>
      </c>
      <c r="H5" s="174" t="s">
        <v>137</v>
      </c>
      <c r="I5" s="174" t="s">
        <v>185</v>
      </c>
      <c r="J5" s="174" t="s">
        <v>317</v>
      </c>
      <c r="K5" s="174" t="s">
        <v>183</v>
      </c>
      <c r="L5" s="1064"/>
      <c r="M5" s="1064"/>
      <c r="N5" s="1064"/>
    </row>
    <row r="6" spans="1:16">
      <c r="A6" s="696" t="s">
        <v>187</v>
      </c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453"/>
      <c r="P6" s="698">
        <v>1672420</v>
      </c>
    </row>
    <row r="7" spans="1:16">
      <c r="A7" s="190">
        <v>1</v>
      </c>
      <c r="B7" s="1067" t="s">
        <v>719</v>
      </c>
      <c r="C7" s="1068"/>
      <c r="D7" s="1069"/>
      <c r="E7" s="699"/>
      <c r="F7" s="859">
        <v>3994326</v>
      </c>
      <c r="G7" s="859">
        <v>722973.01</v>
      </c>
      <c r="H7" s="700"/>
      <c r="I7" s="700"/>
      <c r="J7" s="700"/>
      <c r="K7" s="701"/>
      <c r="L7" s="702"/>
      <c r="M7" s="857">
        <v>555500</v>
      </c>
      <c r="N7" s="704">
        <v>0.77</v>
      </c>
    </row>
    <row r="8" spans="1:16">
      <c r="A8" s="190">
        <v>2</v>
      </c>
      <c r="B8" s="1067" t="s">
        <v>818</v>
      </c>
      <c r="C8" s="1068"/>
      <c r="D8" s="1069"/>
      <c r="E8" s="699"/>
      <c r="F8" s="860">
        <v>432275.91839999991</v>
      </c>
      <c r="G8" s="859">
        <v>1564838.83</v>
      </c>
      <c r="H8" s="700"/>
      <c r="I8" s="700"/>
      <c r="J8" s="700"/>
      <c r="K8" s="701"/>
      <c r="L8" s="702"/>
      <c r="M8" s="704">
        <v>3678818.75</v>
      </c>
      <c r="N8" s="704">
        <v>3.02</v>
      </c>
    </row>
    <row r="9" spans="1:16">
      <c r="A9" s="190">
        <v>3</v>
      </c>
      <c r="B9" s="1066" t="s">
        <v>1005</v>
      </c>
      <c r="C9" s="1066"/>
      <c r="D9" s="1066"/>
      <c r="E9" s="704"/>
      <c r="F9" s="858">
        <v>14992.74</v>
      </c>
      <c r="G9" s="858">
        <v>54273.72</v>
      </c>
      <c r="H9" s="700"/>
      <c r="I9" s="700"/>
      <c r="J9" s="700"/>
      <c r="K9" s="701"/>
      <c r="L9" s="705"/>
      <c r="M9" s="858">
        <v>130000</v>
      </c>
      <c r="N9" s="858">
        <v>0.51</v>
      </c>
    </row>
    <row r="10" spans="1:16">
      <c r="A10" s="190">
        <v>4</v>
      </c>
      <c r="B10" s="1066" t="s">
        <v>1069</v>
      </c>
      <c r="C10" s="1066"/>
      <c r="D10" s="1066"/>
      <c r="E10" s="704"/>
      <c r="F10" s="704">
        <v>7533.6</v>
      </c>
      <c r="G10" s="704">
        <v>27271.63</v>
      </c>
      <c r="H10" s="700"/>
      <c r="I10" s="700"/>
      <c r="J10" s="700"/>
      <c r="K10" s="701"/>
      <c r="L10" s="705"/>
      <c r="M10" s="857">
        <v>67407</v>
      </c>
      <c r="N10" s="704">
        <v>0.3</v>
      </c>
    </row>
    <row r="11" spans="1:16">
      <c r="A11" s="190">
        <v>5</v>
      </c>
      <c r="B11" s="1066"/>
      <c r="C11" s="1066"/>
      <c r="D11" s="1066"/>
      <c r="E11" s="704"/>
      <c r="F11" s="704"/>
      <c r="G11" s="704"/>
      <c r="H11" s="700"/>
      <c r="I11" s="700"/>
      <c r="J11" s="700"/>
      <c r="K11" s="701"/>
      <c r="L11" s="705"/>
      <c r="M11" s="703"/>
      <c r="N11" s="704"/>
    </row>
    <row r="12" spans="1:16">
      <c r="A12" s="706"/>
      <c r="B12" s="707" t="s">
        <v>323</v>
      </c>
      <c r="C12" s="707"/>
      <c r="D12" s="707"/>
      <c r="E12" s="708">
        <f>SUM(E7:E11)</f>
        <v>0</v>
      </c>
      <c r="F12" s="708">
        <f>SUM(F7:F11)</f>
        <v>4449128.2583999997</v>
      </c>
      <c r="G12" s="708">
        <f>SUM(G7:G11)</f>
        <v>2369357.19</v>
      </c>
      <c r="H12" s="709"/>
      <c r="I12" s="708">
        <f>SUM(I7:I11)</f>
        <v>0</v>
      </c>
      <c r="J12" s="709"/>
      <c r="K12" s="708">
        <f>SUM(K7:K11)</f>
        <v>0</v>
      </c>
      <c r="L12" s="708">
        <f>SUM(L7:L11)</f>
        <v>0</v>
      </c>
      <c r="M12" s="708">
        <v>2405500</v>
      </c>
      <c r="N12" s="710"/>
    </row>
    <row r="13" spans="1:16">
      <c r="A13" s="696" t="s">
        <v>186</v>
      </c>
      <c r="B13" s="697"/>
      <c r="C13" s="697"/>
      <c r="D13" s="697"/>
      <c r="E13" s="711"/>
      <c r="F13" s="711"/>
      <c r="G13" s="711"/>
      <c r="H13" s="711"/>
      <c r="I13" s="711"/>
      <c r="J13" s="711"/>
      <c r="K13" s="711"/>
      <c r="L13" s="712"/>
      <c r="M13" s="713"/>
      <c r="N13" s="714"/>
    </row>
    <row r="14" spans="1:16">
      <c r="A14" s="190">
        <v>1</v>
      </c>
      <c r="B14" s="1070"/>
      <c r="C14" s="1071"/>
      <c r="D14" s="1072"/>
      <c r="E14" s="704"/>
      <c r="F14" s="704"/>
      <c r="G14" s="704"/>
      <c r="H14" s="700"/>
      <c r="I14" s="700"/>
      <c r="J14" s="700"/>
      <c r="K14" s="701"/>
      <c r="L14" s="705"/>
      <c r="M14" s="703"/>
      <c r="N14" s="704"/>
      <c r="O14" s="168"/>
    </row>
    <row r="15" spans="1:16">
      <c r="A15" s="190">
        <v>2</v>
      </c>
      <c r="B15" s="1067"/>
      <c r="C15" s="1068"/>
      <c r="D15" s="1069"/>
      <c r="E15" s="704"/>
      <c r="F15" s="704"/>
      <c r="G15" s="704"/>
      <c r="H15" s="700"/>
      <c r="I15" s="700"/>
      <c r="J15" s="700"/>
      <c r="K15" s="701"/>
      <c r="L15" s="705"/>
      <c r="M15" s="703"/>
      <c r="N15" s="704"/>
      <c r="O15" s="168"/>
    </row>
    <row r="16" spans="1:16">
      <c r="A16" s="190">
        <v>3</v>
      </c>
      <c r="B16" s="1065"/>
      <c r="C16" s="1065"/>
      <c r="D16" s="1065"/>
      <c r="E16" s="704"/>
      <c r="F16" s="704"/>
      <c r="G16" s="704"/>
      <c r="H16" s="700"/>
      <c r="I16" s="700"/>
      <c r="J16" s="700"/>
      <c r="K16" s="701"/>
      <c r="L16" s="705"/>
      <c r="M16" s="703"/>
      <c r="N16" s="704"/>
      <c r="O16" s="168"/>
    </row>
    <row r="17" spans="1:15">
      <c r="A17" s="190">
        <v>4</v>
      </c>
      <c r="B17" s="1065"/>
      <c r="C17" s="1065"/>
      <c r="D17" s="1065"/>
      <c r="E17" s="704"/>
      <c r="F17" s="704"/>
      <c r="G17" s="704"/>
      <c r="H17" s="700"/>
      <c r="I17" s="700"/>
      <c r="J17" s="700"/>
      <c r="K17" s="701"/>
      <c r="L17" s="705"/>
      <c r="M17" s="703"/>
      <c r="N17" s="704"/>
      <c r="O17" s="168"/>
    </row>
    <row r="18" spans="1:15">
      <c r="A18" s="190">
        <v>5</v>
      </c>
      <c r="B18" s="1065"/>
      <c r="C18" s="1065"/>
      <c r="D18" s="1065"/>
      <c r="E18" s="704"/>
      <c r="F18" s="704"/>
      <c r="G18" s="704"/>
      <c r="H18" s="704"/>
      <c r="I18" s="704"/>
      <c r="J18" s="704"/>
      <c r="K18" s="704"/>
      <c r="L18" s="705"/>
      <c r="M18" s="703"/>
      <c r="N18" s="704"/>
      <c r="O18" s="168"/>
    </row>
    <row r="19" spans="1:15">
      <c r="A19" s="706"/>
      <c r="B19" s="707" t="s">
        <v>324</v>
      </c>
      <c r="C19" s="707"/>
      <c r="D19" s="707"/>
      <c r="E19" s="708">
        <f>SUM(E14:E18)</f>
        <v>0</v>
      </c>
      <c r="F19" s="708">
        <f>SUM(F14:F18)</f>
        <v>0</v>
      </c>
      <c r="G19" s="708">
        <f>SUM(G14:G18)</f>
        <v>0</v>
      </c>
      <c r="H19" s="709"/>
      <c r="I19" s="708">
        <f>SUM(I14:I18)</f>
        <v>0</v>
      </c>
      <c r="J19" s="709"/>
      <c r="K19" s="708">
        <f>SUM(K14:K18)</f>
        <v>0</v>
      </c>
      <c r="L19" s="708"/>
      <c r="M19" s="708">
        <f>SUM(M14:M18)</f>
        <v>0</v>
      </c>
      <c r="N19" s="710"/>
    </row>
    <row r="21" spans="1:15">
      <c r="A21" s="23" t="s">
        <v>133</v>
      </c>
      <c r="B21" s="23" t="s">
        <v>306</v>
      </c>
      <c r="E21" s="463"/>
    </row>
    <row r="22" spans="1:15">
      <c r="B22" s="23" t="s">
        <v>188</v>
      </c>
      <c r="C22" s="715">
        <f>'ผ(ข.2)'!J21</f>
        <v>3.31</v>
      </c>
      <c r="D22" s="23" t="s">
        <v>1147</v>
      </c>
      <c r="E22" s="463"/>
    </row>
    <row r="23" spans="1:15">
      <c r="B23" s="23" t="s">
        <v>189</v>
      </c>
      <c r="D23" s="23" t="s">
        <v>1148</v>
      </c>
    </row>
  </sheetData>
  <mergeCells count="19">
    <mergeCell ref="B18:D18"/>
    <mergeCell ref="B9:D9"/>
    <mergeCell ref="B10:D10"/>
    <mergeCell ref="B7:D7"/>
    <mergeCell ref="N3:N5"/>
    <mergeCell ref="B8:D8"/>
    <mergeCell ref="B11:D11"/>
    <mergeCell ref="B15:D15"/>
    <mergeCell ref="B3:D5"/>
    <mergeCell ref="B17:D17"/>
    <mergeCell ref="B14:D14"/>
    <mergeCell ref="B16:D16"/>
    <mergeCell ref="A3:A5"/>
    <mergeCell ref="E3:K3"/>
    <mergeCell ref="E4:G4"/>
    <mergeCell ref="H4:K4"/>
    <mergeCell ref="A1:N1"/>
    <mergeCell ref="L3:L5"/>
    <mergeCell ref="M3:M5"/>
  </mergeCells>
  <phoneticPr fontId="3" type="noConversion"/>
  <pageMargins left="0.59055118110236227" right="0.59055118110236227" top="0.78740157480314965" bottom="0.59055118110236227" header="0.31496062992125984" footer="0.31496062992125984"/>
  <pageSetup paperSize="9" scale="90" firstPageNumber="23" orientation="landscape" r:id="rId1"/>
  <headerFooter>
    <oddFooter>&amp;C&amp;"TH SarabunPSK,ตัวหนา"&amp;16 26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G11"/>
  <sheetViews>
    <sheetView showGridLines="0" view="pageBreakPreview" zoomScale="80" zoomScaleNormal="100" zoomScaleSheetLayoutView="80" workbookViewId="0">
      <selection activeCell="F11" sqref="F11"/>
    </sheetView>
  </sheetViews>
  <sheetFormatPr defaultColWidth="9" defaultRowHeight="24"/>
  <cols>
    <col min="1" max="1" width="6.75" style="92" customWidth="1"/>
    <col min="2" max="2" width="44.625" style="92" customWidth="1"/>
    <col min="3" max="3" width="27" style="92" customWidth="1"/>
    <col min="4" max="4" width="11.125" style="92" customWidth="1"/>
    <col min="5" max="5" width="10" style="92" customWidth="1"/>
    <col min="6" max="6" width="11.25" style="92" customWidth="1"/>
    <col min="7" max="7" width="21.375" style="92" customWidth="1"/>
    <col min="8" max="16384" width="9" style="92"/>
  </cols>
  <sheetData>
    <row r="1" spans="1:7" s="187" customFormat="1" ht="82.5" customHeight="1">
      <c r="A1" s="1073" t="s">
        <v>1150</v>
      </c>
      <c r="B1" s="1073"/>
      <c r="C1" s="1073"/>
      <c r="D1" s="1073"/>
      <c r="E1" s="1073"/>
      <c r="F1" s="1073"/>
      <c r="G1" s="1073"/>
    </row>
    <row r="2" spans="1:7" ht="11.25" customHeight="1"/>
    <row r="3" spans="1:7">
      <c r="A3" s="1074" t="s">
        <v>325</v>
      </c>
      <c r="B3" s="1075" t="s">
        <v>180</v>
      </c>
      <c r="C3" s="1074" t="s">
        <v>190</v>
      </c>
      <c r="D3" s="1076" t="s">
        <v>191</v>
      </c>
      <c r="E3" s="1076"/>
      <c r="F3" s="1075" t="s">
        <v>393</v>
      </c>
      <c r="G3" s="1075" t="s">
        <v>195</v>
      </c>
    </row>
    <row r="4" spans="1:7">
      <c r="A4" s="1074"/>
      <c r="B4" s="1075"/>
      <c r="C4" s="1074"/>
      <c r="D4" s="188" t="s">
        <v>192</v>
      </c>
      <c r="E4" s="188" t="s">
        <v>194</v>
      </c>
      <c r="F4" s="1075"/>
      <c r="G4" s="1075"/>
    </row>
    <row r="5" spans="1:7">
      <c r="A5" s="1074"/>
      <c r="B5" s="1075"/>
      <c r="C5" s="1074"/>
      <c r="D5" s="189" t="s">
        <v>193</v>
      </c>
      <c r="E5" s="189" t="s">
        <v>193</v>
      </c>
      <c r="F5" s="1075"/>
      <c r="G5" s="1075"/>
    </row>
    <row r="6" spans="1:7" ht="72">
      <c r="A6" s="474">
        <v>1</v>
      </c>
      <c r="B6" s="717" t="s">
        <v>720</v>
      </c>
      <c r="C6" s="718" t="s">
        <v>721</v>
      </c>
      <c r="D6" s="719">
        <v>240970</v>
      </c>
      <c r="E6" s="719">
        <v>241335</v>
      </c>
      <c r="F6" s="720">
        <f>'มาตรการไฟฟ้า 1'!L17</f>
        <v>555500</v>
      </c>
      <c r="G6" s="721" t="s">
        <v>1055</v>
      </c>
    </row>
    <row r="7" spans="1:7" ht="48">
      <c r="A7" s="474">
        <v>2</v>
      </c>
      <c r="B7" s="717" t="s">
        <v>818</v>
      </c>
      <c r="C7" s="722" t="s">
        <v>825</v>
      </c>
      <c r="D7" s="723">
        <v>240697</v>
      </c>
      <c r="E7" s="723">
        <v>241030</v>
      </c>
      <c r="F7" s="720">
        <f>มาตรการไฟฟ้า2!L17</f>
        <v>3678818.75</v>
      </c>
      <c r="G7" s="721" t="s">
        <v>1056</v>
      </c>
    </row>
    <row r="8" spans="1:7" ht="45.95" customHeight="1">
      <c r="A8" s="474">
        <v>3</v>
      </c>
      <c r="B8" s="724" t="s">
        <v>1005</v>
      </c>
      <c r="C8" s="722" t="s">
        <v>1018</v>
      </c>
      <c r="D8" s="719">
        <v>240970</v>
      </c>
      <c r="E8" s="719">
        <v>241366</v>
      </c>
      <c r="F8" s="720">
        <v>130000</v>
      </c>
      <c r="G8" s="721" t="s">
        <v>1057</v>
      </c>
    </row>
    <row r="9" spans="1:7" ht="52.5" customHeight="1">
      <c r="A9" s="474">
        <v>4</v>
      </c>
      <c r="B9" s="724" t="s">
        <v>1069</v>
      </c>
      <c r="C9" s="722" t="s">
        <v>1018</v>
      </c>
      <c r="D9" s="725">
        <v>22098</v>
      </c>
      <c r="E9" s="719">
        <v>241366</v>
      </c>
      <c r="F9" s="720">
        <v>67407</v>
      </c>
      <c r="G9" s="473" t="s">
        <v>1070</v>
      </c>
    </row>
    <row r="10" spans="1:7">
      <c r="B10" s="93"/>
    </row>
    <row r="11" spans="1:7">
      <c r="A11" s="727" t="s">
        <v>586</v>
      </c>
    </row>
  </sheetData>
  <mergeCells count="7">
    <mergeCell ref="A1:G1"/>
    <mergeCell ref="A3:A5"/>
    <mergeCell ref="B3:B5"/>
    <mergeCell ref="C3:C5"/>
    <mergeCell ref="D3:E3"/>
    <mergeCell ref="F3:F5"/>
    <mergeCell ref="G3:G5"/>
  </mergeCells>
  <pageMargins left="1.0236220472440944" right="0.15748031496062992" top="0.62992125984251968" bottom="0.62992125984251968" header="0.31496062992125984" footer="0.27559055118110237"/>
  <pageSetup paperSize="9" scale="95" firstPageNumber="24" orientation="landscape" r:id="rId1"/>
  <headerFooter>
    <oddFooter>&amp;C&amp;"TH SarabunPSK,ตัวหนา"&amp;16 27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6" tint="-0.249977111117893"/>
  </sheetPr>
  <dimension ref="A1:G16"/>
  <sheetViews>
    <sheetView showGridLines="0" view="pageBreakPreview" zoomScaleNormal="100" zoomScaleSheetLayoutView="100" zoomScalePageLayoutView="90" workbookViewId="0">
      <selection activeCell="D11" sqref="D11"/>
    </sheetView>
  </sheetViews>
  <sheetFormatPr defaultColWidth="9" defaultRowHeight="24"/>
  <cols>
    <col min="1" max="1" width="7.5" style="92" customWidth="1"/>
    <col min="2" max="2" width="31.25" style="92" customWidth="1"/>
    <col min="3" max="3" width="25.5" style="92" customWidth="1"/>
    <col min="4" max="5" width="13.125" style="92" customWidth="1"/>
    <col min="6" max="6" width="11.25" style="92" customWidth="1"/>
    <col min="7" max="7" width="19.75" style="92" customWidth="1"/>
    <col min="8" max="16384" width="9" style="92"/>
  </cols>
  <sheetData>
    <row r="1" spans="1:7" ht="74.25" customHeight="1">
      <c r="A1" s="934" t="s">
        <v>1151</v>
      </c>
      <c r="B1" s="934"/>
      <c r="C1" s="934"/>
      <c r="D1" s="934"/>
      <c r="E1" s="934"/>
      <c r="F1" s="934"/>
      <c r="G1" s="934"/>
    </row>
    <row r="2" spans="1:7" ht="11.25" customHeight="1"/>
    <row r="3" spans="1:7">
      <c r="A3" s="1041" t="s">
        <v>325</v>
      </c>
      <c r="B3" s="1075" t="s">
        <v>180</v>
      </c>
      <c r="C3" s="1041" t="s">
        <v>190</v>
      </c>
      <c r="D3" s="1042" t="s">
        <v>191</v>
      </c>
      <c r="E3" s="1042"/>
      <c r="F3" s="1075" t="s">
        <v>393</v>
      </c>
      <c r="G3" s="1075" t="s">
        <v>195</v>
      </c>
    </row>
    <row r="4" spans="1:7">
      <c r="A4" s="1041"/>
      <c r="B4" s="1075"/>
      <c r="C4" s="1041"/>
      <c r="D4" s="188" t="s">
        <v>192</v>
      </c>
      <c r="E4" s="188" t="s">
        <v>194</v>
      </c>
      <c r="F4" s="1075"/>
      <c r="G4" s="1075"/>
    </row>
    <row r="5" spans="1:7">
      <c r="A5" s="1041"/>
      <c r="B5" s="1075"/>
      <c r="C5" s="1041"/>
      <c r="D5" s="189" t="s">
        <v>193</v>
      </c>
      <c r="E5" s="189" t="s">
        <v>193</v>
      </c>
      <c r="F5" s="1075"/>
      <c r="G5" s="1075"/>
    </row>
    <row r="6" spans="1:7">
      <c r="A6" s="211"/>
      <c r="B6" s="728"/>
      <c r="C6" s="728"/>
      <c r="D6" s="729"/>
      <c r="E6" s="729"/>
      <c r="F6" s="730"/>
      <c r="G6" s="731"/>
    </row>
    <row r="7" spans="1:7">
      <c r="A7" s="211"/>
      <c r="B7" s="732"/>
      <c r="C7" s="732"/>
      <c r="D7" s="213"/>
      <c r="E7" s="729"/>
      <c r="F7" s="730"/>
      <c r="G7" s="731"/>
    </row>
    <row r="8" spans="1:7">
      <c r="A8" s="474"/>
      <c r="B8" s="724"/>
      <c r="C8" s="722"/>
      <c r="D8" s="474"/>
      <c r="E8" s="474"/>
      <c r="F8" s="720"/>
      <c r="G8" s="726"/>
    </row>
    <row r="9" spans="1:7">
      <c r="A9" s="474"/>
      <c r="B9" s="724"/>
      <c r="C9" s="722"/>
      <c r="D9" s="474"/>
      <c r="E9" s="474"/>
      <c r="F9" s="720"/>
      <c r="G9" s="726"/>
    </row>
    <row r="10" spans="1:7">
      <c r="A10" s="474"/>
      <c r="B10" s="724"/>
      <c r="C10" s="722"/>
      <c r="D10" s="474"/>
      <c r="E10" s="474"/>
      <c r="F10" s="720"/>
      <c r="G10" s="726"/>
    </row>
    <row r="11" spans="1:7">
      <c r="A11" s="474"/>
      <c r="B11" s="724"/>
      <c r="C11" s="722"/>
      <c r="D11" s="474"/>
      <c r="E11" s="474"/>
      <c r="F11" s="720"/>
      <c r="G11" s="726"/>
    </row>
    <row r="12" spans="1:7">
      <c r="A12" s="474"/>
      <c r="B12" s="724"/>
      <c r="C12" s="722"/>
      <c r="D12" s="474"/>
      <c r="E12" s="474"/>
      <c r="F12" s="720"/>
      <c r="G12" s="726"/>
    </row>
    <row r="13" spans="1:7">
      <c r="A13" s="474"/>
      <c r="B13" s="724"/>
      <c r="C13" s="722"/>
      <c r="D13" s="474"/>
      <c r="E13" s="474"/>
      <c r="F13" s="720"/>
      <c r="G13" s="726"/>
    </row>
    <row r="14" spans="1:7">
      <c r="A14" s="733"/>
      <c r="B14" s="724"/>
      <c r="C14" s="722"/>
      <c r="D14" s="474"/>
      <c r="E14" s="474"/>
      <c r="F14" s="720"/>
      <c r="G14" s="726"/>
    </row>
    <row r="15" spans="1:7">
      <c r="B15" s="93"/>
    </row>
    <row r="16" spans="1:7">
      <c r="A16" s="734" t="s">
        <v>586</v>
      </c>
    </row>
  </sheetData>
  <mergeCells count="7">
    <mergeCell ref="A1:G1"/>
    <mergeCell ref="A3:A5"/>
    <mergeCell ref="B3:B5"/>
    <mergeCell ref="C3:C5"/>
    <mergeCell ref="D3:E3"/>
    <mergeCell ref="F3:F5"/>
    <mergeCell ref="G3:G5"/>
  </mergeCells>
  <phoneticPr fontId="3" type="noConversion"/>
  <pageMargins left="0.59055118110236227" right="0.78740157480314965" top="0.78740157480314965" bottom="0.59055118110236227" header="0.31496062992125984" footer="0.31496062992125984"/>
  <pageSetup paperSize="9" firstPageNumber="24" orientation="landscape" r:id="rId1"/>
  <headerFooter>
    <oddFooter>&amp;C&amp;"TH SarabunPSK,ตัวหนา"&amp;16 28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6" tint="-0.249977111117893"/>
  </sheetPr>
  <dimension ref="A1:M35"/>
  <sheetViews>
    <sheetView showGridLines="0" view="pageLayout" topLeftCell="A11" zoomScaleNormal="100" zoomScaleSheetLayoutView="100" workbookViewId="0">
      <selection activeCell="C33" sqref="C33:M33"/>
    </sheetView>
  </sheetViews>
  <sheetFormatPr defaultColWidth="9" defaultRowHeight="21.75"/>
  <cols>
    <col min="1" max="1" width="2.375" style="735" customWidth="1"/>
    <col min="2" max="2" width="8.25" style="735" customWidth="1"/>
    <col min="3" max="3" width="4.375" style="735" customWidth="1"/>
    <col min="4" max="4" width="2.875" style="735" customWidth="1"/>
    <col min="5" max="5" width="2.375" style="735" customWidth="1"/>
    <col min="6" max="6" width="6" style="735" customWidth="1"/>
    <col min="7" max="7" width="9" style="735"/>
    <col min="8" max="8" width="3.625" style="735" customWidth="1"/>
    <col min="9" max="9" width="2.75" style="735" customWidth="1"/>
    <col min="10" max="10" width="6" style="735" customWidth="1"/>
    <col min="11" max="11" width="6.5" style="735" customWidth="1"/>
    <col min="12" max="12" width="13.375" style="735" customWidth="1"/>
    <col min="13" max="13" width="20.375" style="735" customWidth="1"/>
    <col min="14" max="16384" width="9" style="735"/>
  </cols>
  <sheetData>
    <row r="1" spans="1:13">
      <c r="A1" s="1078" t="s">
        <v>196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</row>
    <row r="2" spans="1:13">
      <c r="A2" s="1078" t="s">
        <v>197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</row>
    <row r="3" spans="1:13" ht="11.25" customHeight="1">
      <c r="A3" s="736"/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</row>
    <row r="4" spans="1:13">
      <c r="A4" s="736" t="s">
        <v>198</v>
      </c>
      <c r="B4" s="736" t="s">
        <v>199</v>
      </c>
      <c r="C4" s="736"/>
      <c r="D4" s="737">
        <v>1</v>
      </c>
      <c r="E4" s="737"/>
      <c r="F4" s="737"/>
      <c r="G4" s="736"/>
      <c r="H4" s="736"/>
      <c r="I4" s="736"/>
      <c r="J4" s="736"/>
      <c r="K4" s="736"/>
      <c r="L4" s="736"/>
      <c r="M4" s="736"/>
    </row>
    <row r="5" spans="1:13">
      <c r="A5" s="736" t="s">
        <v>200</v>
      </c>
      <c r="B5" s="736" t="s">
        <v>201</v>
      </c>
      <c r="C5" s="1079" t="s">
        <v>722</v>
      </c>
      <c r="D5" s="1079"/>
      <c r="E5" s="1079"/>
      <c r="F5" s="1079"/>
      <c r="G5" s="1079"/>
      <c r="H5" s="1079"/>
      <c r="I5" s="1079"/>
      <c r="J5" s="1079"/>
      <c r="K5" s="1079"/>
      <c r="L5" s="737"/>
      <c r="M5" s="737"/>
    </row>
    <row r="6" spans="1:13">
      <c r="A6" s="736" t="s">
        <v>202</v>
      </c>
      <c r="B6" s="736" t="s">
        <v>203</v>
      </c>
      <c r="C6" s="736"/>
      <c r="D6" s="736"/>
      <c r="E6" s="1080" t="s">
        <v>723</v>
      </c>
      <c r="F6" s="1080"/>
      <c r="G6" s="1080"/>
      <c r="H6" s="1080"/>
      <c r="I6" s="1080"/>
      <c r="J6" s="736" t="s">
        <v>204</v>
      </c>
      <c r="K6" s="737"/>
      <c r="L6" s="738" t="s">
        <v>724</v>
      </c>
      <c r="M6" s="738"/>
    </row>
    <row r="7" spans="1:13">
      <c r="A7" s="736" t="s">
        <v>205</v>
      </c>
      <c r="B7" s="736" t="s">
        <v>206</v>
      </c>
      <c r="C7" s="736"/>
      <c r="D7" s="738" t="s">
        <v>692</v>
      </c>
      <c r="E7" s="737"/>
      <c r="F7" s="737"/>
      <c r="G7" s="737"/>
      <c r="H7" s="737"/>
      <c r="I7" s="737"/>
      <c r="J7" s="737"/>
      <c r="K7" s="737"/>
      <c r="L7" s="737"/>
      <c r="M7" s="738"/>
    </row>
    <row r="8" spans="1:13">
      <c r="A8" s="736" t="s">
        <v>207</v>
      </c>
      <c r="B8" s="736" t="s">
        <v>346</v>
      </c>
      <c r="C8" s="736"/>
      <c r="D8" s="736"/>
      <c r="E8" s="736"/>
      <c r="F8" s="738" t="s">
        <v>826</v>
      </c>
      <c r="G8" s="738"/>
      <c r="H8" s="736"/>
      <c r="I8" s="736"/>
      <c r="J8" s="736"/>
      <c r="K8" s="736"/>
      <c r="L8" s="736"/>
      <c r="M8" s="736"/>
    </row>
    <row r="9" spans="1:13">
      <c r="A9" s="736" t="s">
        <v>208</v>
      </c>
      <c r="B9" s="736" t="s">
        <v>209</v>
      </c>
      <c r="C9" s="736"/>
      <c r="D9" s="1079" t="s">
        <v>827</v>
      </c>
      <c r="E9" s="1079"/>
      <c r="F9" s="1079"/>
      <c r="G9" s="1079"/>
      <c r="H9" s="1079"/>
      <c r="I9" s="1079"/>
      <c r="J9" s="1079"/>
      <c r="K9" s="1079"/>
      <c r="L9" s="1079"/>
      <c r="M9" s="737"/>
    </row>
    <row r="10" spans="1:13">
      <c r="A10" s="736" t="s">
        <v>210</v>
      </c>
      <c r="B10" s="736" t="s">
        <v>211</v>
      </c>
      <c r="C10" s="736"/>
      <c r="D10" s="738"/>
      <c r="E10" s="1077" t="s">
        <v>725</v>
      </c>
      <c r="F10" s="1077"/>
      <c r="G10" s="1077"/>
      <c r="H10" s="1077"/>
      <c r="I10" s="1077"/>
      <c r="J10" s="1077"/>
      <c r="K10" s="1077"/>
      <c r="L10" s="1077"/>
      <c r="M10" s="1077"/>
    </row>
    <row r="11" spans="1:13">
      <c r="A11" s="736"/>
      <c r="B11" s="737"/>
      <c r="C11" s="737"/>
      <c r="D11" s="737"/>
      <c r="E11" s="737"/>
      <c r="F11" s="737"/>
      <c r="G11" s="737"/>
      <c r="H11" s="737"/>
      <c r="I11" s="737"/>
      <c r="J11" s="737"/>
      <c r="K11" s="737"/>
      <c r="L11" s="737"/>
      <c r="M11" s="737"/>
    </row>
    <row r="12" spans="1:13" ht="10.5" customHeight="1">
      <c r="A12" s="736"/>
      <c r="B12" s="736"/>
      <c r="C12" s="736"/>
      <c r="D12" s="736"/>
      <c r="E12" s="736"/>
      <c r="F12" s="736"/>
      <c r="G12" s="736"/>
      <c r="H12" s="736"/>
      <c r="I12" s="736"/>
      <c r="J12" s="736"/>
      <c r="K12" s="736"/>
      <c r="L12" s="736"/>
      <c r="M12" s="736"/>
    </row>
    <row r="13" spans="1:13">
      <c r="A13" s="736"/>
      <c r="B13" s="736"/>
      <c r="C13" s="736"/>
      <c r="D13" s="736"/>
      <c r="E13" s="736"/>
      <c r="F13" s="736"/>
      <c r="G13" s="736"/>
      <c r="H13" s="736"/>
      <c r="I13" s="736"/>
      <c r="J13" s="736"/>
      <c r="K13" s="739" t="s">
        <v>182</v>
      </c>
      <c r="L13" s="739" t="s">
        <v>168</v>
      </c>
      <c r="M13" s="739" t="s">
        <v>183</v>
      </c>
    </row>
    <row r="14" spans="1:13">
      <c r="A14" s="736" t="s">
        <v>213</v>
      </c>
      <c r="B14" s="736" t="s">
        <v>214</v>
      </c>
      <c r="C14" s="736"/>
      <c r="D14" s="736"/>
      <c r="E14" s="736"/>
      <c r="F14" s="736"/>
      <c r="G14" s="736"/>
      <c r="H14" s="736"/>
      <c r="I14" s="736"/>
      <c r="J14" s="736"/>
      <c r="K14" s="740" t="s">
        <v>702</v>
      </c>
      <c r="L14" s="741">
        <f>L15-L16</f>
        <v>199716.29999999981</v>
      </c>
      <c r="M14" s="742">
        <f>L14*3.62</f>
        <v>722973.00599999935</v>
      </c>
    </row>
    <row r="15" spans="1:13">
      <c r="A15" s="736" t="s">
        <v>215</v>
      </c>
      <c r="B15" s="736" t="s">
        <v>218</v>
      </c>
      <c r="C15" s="736"/>
      <c r="D15" s="736"/>
      <c r="E15" s="736"/>
      <c r="F15" s="736"/>
      <c r="G15" s="736"/>
      <c r="H15" s="736"/>
      <c r="I15" s="736"/>
      <c r="J15" s="736"/>
      <c r="K15" s="742" t="s">
        <v>702</v>
      </c>
      <c r="L15" s="741">
        <v>3994326</v>
      </c>
      <c r="M15" s="742">
        <f>L15*3.62</f>
        <v>14459460.120000001</v>
      </c>
    </row>
    <row r="16" spans="1:13">
      <c r="A16" s="736" t="s">
        <v>216</v>
      </c>
      <c r="B16" s="736" t="s">
        <v>217</v>
      </c>
      <c r="C16" s="736"/>
      <c r="D16" s="736"/>
      <c r="E16" s="736"/>
      <c r="F16" s="736"/>
      <c r="G16" s="736"/>
      <c r="H16" s="736"/>
      <c r="I16" s="736"/>
      <c r="J16" s="736"/>
      <c r="K16" s="742" t="s">
        <v>702</v>
      </c>
      <c r="L16" s="741">
        <v>3794609.7</v>
      </c>
      <c r="M16" s="742">
        <f>M15-M14</f>
        <v>13736487.114000002</v>
      </c>
    </row>
    <row r="17" spans="1:13">
      <c r="A17" s="736" t="s">
        <v>219</v>
      </c>
      <c r="B17" s="736" t="s">
        <v>220</v>
      </c>
      <c r="C17" s="736"/>
      <c r="D17" s="736"/>
      <c r="E17" s="736"/>
      <c r="F17" s="736"/>
      <c r="G17" s="736"/>
      <c r="H17" s="736"/>
      <c r="I17" s="736"/>
      <c r="J17" s="736"/>
      <c r="K17" s="736"/>
      <c r="L17" s="742">
        <v>555500</v>
      </c>
      <c r="M17" s="743" t="s">
        <v>148</v>
      </c>
    </row>
    <row r="18" spans="1:13">
      <c r="A18" s="736" t="s">
        <v>221</v>
      </c>
      <c r="B18" s="736" t="s">
        <v>222</v>
      </c>
      <c r="C18" s="736"/>
      <c r="D18" s="736"/>
      <c r="E18" s="736"/>
      <c r="F18" s="736"/>
      <c r="G18" s="736"/>
      <c r="H18" s="736"/>
      <c r="I18" s="736"/>
      <c r="J18" s="736"/>
      <c r="K18" s="736"/>
      <c r="L18" s="742">
        <f>L17/M14</f>
        <v>0.76835510508673199</v>
      </c>
      <c r="M18" s="743" t="s">
        <v>212</v>
      </c>
    </row>
    <row r="19" spans="1:13">
      <c r="A19" s="736" t="s">
        <v>223</v>
      </c>
      <c r="B19" s="736" t="s">
        <v>224</v>
      </c>
      <c r="C19" s="736"/>
      <c r="D19" s="736"/>
      <c r="E19" s="736"/>
      <c r="F19" s="736"/>
      <c r="G19" s="736"/>
      <c r="H19" s="736"/>
      <c r="I19" s="736"/>
      <c r="J19" s="736"/>
      <c r="K19" s="736"/>
      <c r="L19" s="736"/>
      <c r="M19" s="736"/>
    </row>
    <row r="20" spans="1:13">
      <c r="A20" s="736"/>
      <c r="B20" s="737" t="s">
        <v>695</v>
      </c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7"/>
    </row>
    <row r="21" spans="1:13">
      <c r="A21" s="736"/>
      <c r="B21" s="737"/>
      <c r="C21" s="737"/>
      <c r="D21" s="737"/>
      <c r="E21" s="737"/>
      <c r="F21" s="737"/>
      <c r="G21" s="737"/>
      <c r="H21" s="737"/>
      <c r="I21" s="737"/>
      <c r="J21" s="737"/>
      <c r="K21" s="737"/>
      <c r="L21" s="737"/>
      <c r="M21" s="737"/>
    </row>
    <row r="22" spans="1:13">
      <c r="A22" s="736"/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</row>
    <row r="23" spans="1:13" ht="12" customHeight="1">
      <c r="A23" s="736"/>
      <c r="B23" s="736"/>
      <c r="C23" s="736"/>
      <c r="D23" s="736"/>
      <c r="E23" s="736"/>
      <c r="F23" s="736"/>
      <c r="G23" s="736"/>
      <c r="H23" s="736"/>
      <c r="I23" s="736"/>
      <c r="J23" s="736"/>
      <c r="K23" s="736"/>
      <c r="L23" s="736"/>
      <c r="M23" s="736"/>
    </row>
    <row r="24" spans="1:13">
      <c r="A24" s="736" t="s">
        <v>225</v>
      </c>
      <c r="B24" s="736" t="s">
        <v>226</v>
      </c>
      <c r="C24" s="736"/>
      <c r="D24" s="736"/>
      <c r="E24" s="736"/>
      <c r="F24" s="736"/>
      <c r="G24" s="736"/>
      <c r="H24" s="736"/>
      <c r="I24" s="736"/>
      <c r="J24" s="736"/>
      <c r="K24" s="736"/>
      <c r="L24" s="736"/>
      <c r="M24" s="736"/>
    </row>
    <row r="25" spans="1:13">
      <c r="A25" s="736"/>
      <c r="B25" s="737" t="s">
        <v>696</v>
      </c>
      <c r="C25" s="737"/>
      <c r="D25" s="737"/>
      <c r="E25" s="737"/>
      <c r="F25" s="737"/>
      <c r="G25" s="737"/>
      <c r="H25" s="737"/>
      <c r="I25" s="737"/>
      <c r="J25" s="737"/>
      <c r="K25" s="737"/>
      <c r="L25" s="737"/>
      <c r="M25" s="737"/>
    </row>
    <row r="26" spans="1:13">
      <c r="A26" s="736"/>
      <c r="B26" s="737" t="s">
        <v>697</v>
      </c>
      <c r="C26" s="737"/>
      <c r="D26" s="737"/>
      <c r="E26" s="737"/>
      <c r="F26" s="737"/>
      <c r="G26" s="737"/>
      <c r="H26" s="737"/>
      <c r="I26" s="737"/>
      <c r="J26" s="737"/>
      <c r="K26" s="737"/>
      <c r="L26" s="737"/>
      <c r="M26" s="737"/>
    </row>
    <row r="27" spans="1:13">
      <c r="A27" s="736"/>
      <c r="B27" s="737" t="s">
        <v>698</v>
      </c>
      <c r="C27" s="737"/>
      <c r="D27" s="737"/>
      <c r="E27" s="737"/>
      <c r="F27" s="737"/>
      <c r="G27" s="737"/>
      <c r="H27" s="737"/>
      <c r="I27" s="737"/>
      <c r="J27" s="737"/>
      <c r="K27" s="737"/>
      <c r="L27" s="737"/>
      <c r="M27" s="737"/>
    </row>
    <row r="28" spans="1:13" ht="12" customHeight="1">
      <c r="A28" s="736"/>
      <c r="B28" s="736"/>
      <c r="C28" s="736"/>
      <c r="D28" s="736"/>
      <c r="E28" s="736"/>
      <c r="F28" s="736"/>
      <c r="G28" s="736"/>
      <c r="H28" s="736"/>
      <c r="I28" s="736"/>
      <c r="J28" s="736"/>
      <c r="K28" s="736"/>
      <c r="L28" s="736"/>
      <c r="M28" s="736"/>
    </row>
    <row r="29" spans="1:13">
      <c r="A29" s="736" t="s">
        <v>227</v>
      </c>
      <c r="B29" s="736" t="s">
        <v>228</v>
      </c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</row>
    <row r="30" spans="1:13">
      <c r="A30" s="736"/>
      <c r="B30" s="1081" t="s">
        <v>828</v>
      </c>
      <c r="C30" s="1081"/>
      <c r="D30" s="1081"/>
      <c r="E30" s="1081"/>
      <c r="F30" s="1081"/>
      <c r="G30" s="1081"/>
      <c r="H30" s="1081"/>
      <c r="I30" s="1081"/>
      <c r="J30" s="1081"/>
      <c r="K30" s="1081"/>
      <c r="L30" s="1081"/>
      <c r="M30" s="737"/>
    </row>
    <row r="31" spans="1:13">
      <c r="A31" s="736"/>
      <c r="C31" s="1077" t="s">
        <v>699</v>
      </c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</row>
    <row r="32" spans="1:13">
      <c r="A32" s="736"/>
      <c r="B32" s="73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</row>
    <row r="33" spans="1:13">
      <c r="A33" s="736"/>
      <c r="B33" s="738"/>
      <c r="C33" s="1077" t="s">
        <v>892</v>
      </c>
      <c r="D33" s="1077"/>
      <c r="E33" s="1077"/>
      <c r="F33" s="1077"/>
      <c r="G33" s="1077"/>
      <c r="H33" s="1077"/>
      <c r="I33" s="1077"/>
      <c r="J33" s="1077"/>
      <c r="K33" s="1077"/>
      <c r="L33" s="1077"/>
      <c r="M33" s="1077"/>
    </row>
    <row r="34" spans="1:13">
      <c r="A34" s="736"/>
      <c r="B34" s="738"/>
      <c r="C34" s="1077"/>
      <c r="D34" s="1077"/>
      <c r="E34" s="1077"/>
      <c r="F34" s="1077"/>
      <c r="G34" s="1077"/>
      <c r="H34" s="1077"/>
      <c r="I34" s="1077"/>
      <c r="J34" s="1077"/>
      <c r="K34" s="1077"/>
      <c r="L34" s="1077"/>
      <c r="M34" s="1077"/>
    </row>
    <row r="35" spans="1:13" ht="23.1" customHeight="1">
      <c r="A35" s="736"/>
      <c r="B35" s="736"/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</row>
  </sheetData>
  <mergeCells count="11">
    <mergeCell ref="C33:M33"/>
    <mergeCell ref="C34:M34"/>
    <mergeCell ref="A1:M1"/>
    <mergeCell ref="A2:M2"/>
    <mergeCell ref="C31:M31"/>
    <mergeCell ref="C32:M32"/>
    <mergeCell ref="C5:K5"/>
    <mergeCell ref="E6:I6"/>
    <mergeCell ref="D9:L9"/>
    <mergeCell ref="E10:M10"/>
    <mergeCell ref="B30:L30"/>
  </mergeCells>
  <phoneticPr fontId="3" type="noConversion"/>
  <pageMargins left="5.2083333333333336E-2" right="0.70866141732283472" top="0.74803149606299213" bottom="0.74803149606299213" header="0.31496062992125984" footer="0.31496062992125984"/>
  <pageSetup paperSize="9" firstPageNumber="26" orientation="portrait" r:id="rId1"/>
  <headerFooter>
    <oddFooter>&amp;C&amp;"TH SarabunPSK,ตัวหนา"&amp;16 29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N35"/>
  <sheetViews>
    <sheetView showGridLines="0" view="pageBreakPreview" topLeftCell="A6" zoomScaleNormal="100" zoomScaleSheetLayoutView="100" workbookViewId="0">
      <selection activeCell="L16" sqref="L16"/>
    </sheetView>
  </sheetViews>
  <sheetFormatPr defaultColWidth="9" defaultRowHeight="21.75"/>
  <cols>
    <col min="1" max="1" width="2.625" style="735" customWidth="1"/>
    <col min="2" max="2" width="4.625" style="735" customWidth="1"/>
    <col min="3" max="3" width="4.375" style="735" customWidth="1"/>
    <col min="4" max="4" width="4.125" style="735" customWidth="1"/>
    <col min="5" max="5" width="5.875" style="735" customWidth="1"/>
    <col min="6" max="6" width="6" style="735" customWidth="1"/>
    <col min="7" max="7" width="4.875" style="735" customWidth="1"/>
    <col min="8" max="9" width="5.375" style="735" customWidth="1"/>
    <col min="10" max="10" width="9.25" style="735" customWidth="1"/>
    <col min="11" max="11" width="7.625" style="735" customWidth="1"/>
    <col min="12" max="12" width="12.25" style="735" customWidth="1"/>
    <col min="13" max="13" width="18.875" style="735" customWidth="1"/>
    <col min="14" max="14" width="1.125" style="735" hidden="1" customWidth="1"/>
    <col min="15" max="16384" width="9" style="735"/>
  </cols>
  <sheetData>
    <row r="1" spans="1:13">
      <c r="A1" s="1078" t="s">
        <v>196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</row>
    <row r="2" spans="1:13">
      <c r="A2" s="1078" t="s">
        <v>197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</row>
    <row r="3" spans="1:13" ht="11.25" customHeight="1">
      <c r="A3" s="736"/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</row>
    <row r="4" spans="1:13">
      <c r="A4" s="736" t="s">
        <v>198</v>
      </c>
      <c r="B4" s="736" t="s">
        <v>199</v>
      </c>
      <c r="C4" s="736"/>
      <c r="D4" s="737"/>
      <c r="E4" s="737">
        <v>2</v>
      </c>
      <c r="F4" s="737"/>
      <c r="G4" s="736"/>
      <c r="H4" s="736"/>
      <c r="I4" s="736"/>
      <c r="J4" s="736"/>
      <c r="K4" s="736"/>
      <c r="L4" s="736"/>
      <c r="M4" s="736"/>
    </row>
    <row r="5" spans="1:13">
      <c r="A5" s="736" t="s">
        <v>200</v>
      </c>
      <c r="B5" s="736" t="s">
        <v>201</v>
      </c>
      <c r="C5" s="737"/>
      <c r="D5" s="1079" t="s">
        <v>818</v>
      </c>
      <c r="E5" s="1079"/>
      <c r="F5" s="1079"/>
      <c r="G5" s="1079"/>
      <c r="H5" s="1079"/>
      <c r="I5" s="1079"/>
      <c r="J5" s="1079"/>
      <c r="K5" s="737"/>
      <c r="L5" s="737"/>
      <c r="M5" s="737"/>
    </row>
    <row r="6" spans="1:13">
      <c r="A6" s="736" t="s">
        <v>202</v>
      </c>
      <c r="B6" s="736" t="s">
        <v>203</v>
      </c>
      <c r="C6" s="736"/>
      <c r="D6" s="736"/>
      <c r="E6" s="1077" t="s">
        <v>829</v>
      </c>
      <c r="F6" s="1077"/>
      <c r="G6" s="1077"/>
      <c r="H6" s="1077"/>
      <c r="I6" s="736"/>
      <c r="J6" s="736" t="s">
        <v>204</v>
      </c>
      <c r="K6" s="1077" t="s">
        <v>726</v>
      </c>
      <c r="L6" s="1077"/>
      <c r="M6" s="1077"/>
    </row>
    <row r="7" spans="1:13">
      <c r="A7" s="736" t="s">
        <v>205</v>
      </c>
      <c r="B7" s="736" t="s">
        <v>206</v>
      </c>
      <c r="C7" s="736"/>
      <c r="D7" s="737"/>
      <c r="E7" s="737" t="s">
        <v>830</v>
      </c>
      <c r="F7" s="737"/>
      <c r="G7" s="737"/>
      <c r="H7" s="737"/>
      <c r="I7" s="737"/>
      <c r="J7" s="737"/>
      <c r="K7" s="737"/>
      <c r="L7" s="737"/>
      <c r="M7" s="738"/>
    </row>
    <row r="8" spans="1:13">
      <c r="A8" s="736" t="s">
        <v>207</v>
      </c>
      <c r="B8" s="736" t="s">
        <v>346</v>
      </c>
      <c r="C8" s="736"/>
      <c r="D8" s="736"/>
      <c r="E8" s="736"/>
      <c r="F8" s="738" t="s">
        <v>831</v>
      </c>
      <c r="G8" s="738"/>
      <c r="H8" s="736"/>
      <c r="I8" s="736"/>
      <c r="J8" s="736"/>
      <c r="K8" s="736"/>
      <c r="L8" s="736"/>
      <c r="M8" s="736"/>
    </row>
    <row r="9" spans="1:13">
      <c r="A9" s="736" t="s">
        <v>208</v>
      </c>
      <c r="B9" s="736" t="s">
        <v>209</v>
      </c>
      <c r="C9" s="736"/>
      <c r="D9" s="737"/>
      <c r="E9" s="1079" t="s">
        <v>832</v>
      </c>
      <c r="F9" s="1079"/>
      <c r="G9" s="1079"/>
      <c r="H9" s="1079"/>
      <c r="I9" s="1079"/>
      <c r="J9" s="1079"/>
      <c r="K9" s="1079"/>
      <c r="L9" s="1079"/>
      <c r="M9" s="737"/>
    </row>
    <row r="10" spans="1:13">
      <c r="A10" s="736" t="s">
        <v>210</v>
      </c>
      <c r="B10" s="736" t="s">
        <v>211</v>
      </c>
      <c r="C10" s="736"/>
      <c r="D10" s="738"/>
      <c r="E10" s="1077" t="s">
        <v>833</v>
      </c>
      <c r="F10" s="1077"/>
      <c r="G10" s="1077"/>
      <c r="H10" s="1077"/>
      <c r="I10" s="1077"/>
      <c r="J10" s="1077"/>
      <c r="K10" s="1077"/>
      <c r="L10" s="1077"/>
      <c r="M10" s="1077"/>
    </row>
    <row r="11" spans="1:13">
      <c r="A11" s="736"/>
      <c r="B11" s="737"/>
      <c r="C11" s="1079"/>
      <c r="D11" s="1079"/>
      <c r="E11" s="1079"/>
      <c r="F11" s="1079"/>
      <c r="G11" s="1079"/>
      <c r="H11" s="1079"/>
      <c r="I11" s="1079"/>
      <c r="J11" s="1079"/>
      <c r="K11" s="1079"/>
      <c r="L11" s="1079"/>
      <c r="M11" s="1079"/>
    </row>
    <row r="12" spans="1:13" ht="10.5" customHeight="1">
      <c r="A12" s="736"/>
      <c r="B12" s="736"/>
      <c r="C12" s="736"/>
      <c r="D12" s="736"/>
      <c r="E12" s="736"/>
      <c r="F12" s="736"/>
      <c r="G12" s="736"/>
      <c r="H12" s="736"/>
      <c r="I12" s="736"/>
      <c r="J12" s="736"/>
      <c r="K12" s="736"/>
      <c r="L12" s="736"/>
      <c r="M12" s="736"/>
    </row>
    <row r="13" spans="1:13">
      <c r="A13" s="736"/>
      <c r="B13" s="736"/>
      <c r="C13" s="736"/>
      <c r="D13" s="736"/>
      <c r="E13" s="736"/>
      <c r="F13" s="736"/>
      <c r="G13" s="736"/>
      <c r="H13" s="736"/>
      <c r="I13" s="736"/>
      <c r="J13" s="736"/>
      <c r="K13" s="739" t="s">
        <v>182</v>
      </c>
      <c r="L13" s="739" t="s">
        <v>168</v>
      </c>
      <c r="M13" s="739" t="s">
        <v>183</v>
      </c>
    </row>
    <row r="14" spans="1:13">
      <c r="A14" s="736" t="s">
        <v>213</v>
      </c>
      <c r="B14" s="736" t="s">
        <v>214</v>
      </c>
      <c r="C14" s="736"/>
      <c r="D14" s="736"/>
      <c r="E14" s="736"/>
      <c r="F14" s="736"/>
      <c r="G14" s="736"/>
      <c r="H14" s="736"/>
      <c r="I14" s="736"/>
      <c r="J14" s="736"/>
      <c r="K14" s="744">
        <f>(K15-K16)</f>
        <v>137.34256666666667</v>
      </c>
      <c r="L14" s="745">
        <f>L15-L16</f>
        <v>336214.60319999995</v>
      </c>
      <c r="M14" s="745">
        <f>L14*3.62</f>
        <v>1217096.8635839999</v>
      </c>
    </row>
    <row r="15" spans="1:13">
      <c r="A15" s="736" t="s">
        <v>215</v>
      </c>
      <c r="B15" s="736" t="s">
        <v>218</v>
      </c>
      <c r="C15" s="736"/>
      <c r="D15" s="736"/>
      <c r="E15" s="736"/>
      <c r="F15" s="736"/>
      <c r="G15" s="736"/>
      <c r="H15" s="736"/>
      <c r="I15" s="736"/>
      <c r="J15" s="736"/>
      <c r="K15" s="742">
        <f>คำนวณ!D17</f>
        <v>313.92586666666665</v>
      </c>
      <c r="L15" s="741">
        <f>คำนวณ!D23</f>
        <v>768490.52159999986</v>
      </c>
      <c r="M15" s="742">
        <f>L15*3.62</f>
        <v>2781935.6881919997</v>
      </c>
    </row>
    <row r="16" spans="1:13">
      <c r="A16" s="736" t="s">
        <v>216</v>
      </c>
      <c r="B16" s="736" t="s">
        <v>217</v>
      </c>
      <c r="C16" s="736"/>
      <c r="D16" s="736"/>
      <c r="E16" s="736"/>
      <c r="F16" s="736"/>
      <c r="G16" s="736"/>
      <c r="H16" s="736"/>
      <c r="I16" s="736"/>
      <c r="J16" s="736"/>
      <c r="K16" s="740">
        <f>คำนวณ!D19</f>
        <v>176.58329999999998</v>
      </c>
      <c r="L16" s="741">
        <f>คำนวณ!D25</f>
        <v>432275.91839999991</v>
      </c>
      <c r="M16" s="742">
        <f>L16*3.62</f>
        <v>1564838.8246079998</v>
      </c>
    </row>
    <row r="17" spans="1:13">
      <c r="A17" s="736" t="s">
        <v>219</v>
      </c>
      <c r="B17" s="736" t="s">
        <v>220</v>
      </c>
      <c r="C17" s="736"/>
      <c r="D17" s="736"/>
      <c r="E17" s="736"/>
      <c r="F17" s="736"/>
      <c r="G17" s="736"/>
      <c r="H17" s="736"/>
      <c r="I17" s="736"/>
      <c r="J17" s="736"/>
      <c r="K17" s="736"/>
      <c r="L17" s="742">
        <f>คำนวณ!D10</f>
        <v>3678818.75</v>
      </c>
      <c r="M17" s="743" t="s">
        <v>148</v>
      </c>
    </row>
    <row r="18" spans="1:13">
      <c r="A18" s="736" t="s">
        <v>221</v>
      </c>
      <c r="B18" s="736" t="s">
        <v>222</v>
      </c>
      <c r="C18" s="736"/>
      <c r="D18" s="736"/>
      <c r="E18" s="736"/>
      <c r="F18" s="736"/>
      <c r="G18" s="736"/>
      <c r="H18" s="736"/>
      <c r="I18" s="736"/>
      <c r="J18" s="736"/>
      <c r="K18" s="736"/>
      <c r="L18" s="742">
        <f>L17/M14</f>
        <v>3.0226178869337792</v>
      </c>
      <c r="M18" s="743" t="s">
        <v>212</v>
      </c>
    </row>
    <row r="19" spans="1:13">
      <c r="A19" s="736" t="s">
        <v>223</v>
      </c>
      <c r="B19" s="736" t="s">
        <v>224</v>
      </c>
      <c r="C19" s="736"/>
      <c r="D19" s="736"/>
      <c r="E19" s="736"/>
      <c r="F19" s="736"/>
      <c r="G19" s="736"/>
      <c r="H19" s="736"/>
      <c r="I19" s="736"/>
      <c r="J19" s="736"/>
      <c r="K19" s="736"/>
      <c r="L19" s="736"/>
      <c r="M19" s="736"/>
    </row>
    <row r="20" spans="1:13">
      <c r="A20" s="736"/>
      <c r="B20" s="1079" t="s">
        <v>834</v>
      </c>
      <c r="C20" s="1079"/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</row>
    <row r="21" spans="1:13">
      <c r="A21" s="736"/>
      <c r="B21" s="1077" t="s">
        <v>835</v>
      </c>
      <c r="C21" s="1077"/>
      <c r="D21" s="1077"/>
      <c r="E21" s="1077"/>
      <c r="F21" s="1077"/>
      <c r="G21" s="1077"/>
      <c r="H21" s="1077"/>
      <c r="I21" s="1077"/>
      <c r="J21" s="1077"/>
      <c r="K21" s="1077"/>
      <c r="L21" s="1077"/>
      <c r="M21" s="1077"/>
    </row>
    <row r="22" spans="1:13">
      <c r="A22" s="736"/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</row>
    <row r="23" spans="1:13" ht="12" customHeight="1">
      <c r="A23" s="736"/>
      <c r="B23" s="736"/>
      <c r="C23" s="736"/>
      <c r="D23" s="736"/>
      <c r="E23" s="736"/>
      <c r="F23" s="736"/>
      <c r="G23" s="736"/>
      <c r="H23" s="736"/>
      <c r="I23" s="736"/>
      <c r="J23" s="736"/>
      <c r="K23" s="736"/>
      <c r="L23" s="736"/>
      <c r="M23" s="736"/>
    </row>
    <row r="24" spans="1:13">
      <c r="A24" s="736" t="s">
        <v>225</v>
      </c>
      <c r="B24" s="736" t="s">
        <v>226</v>
      </c>
      <c r="C24" s="736"/>
      <c r="D24" s="736"/>
      <c r="E24" s="736"/>
      <c r="F24" s="736"/>
      <c r="G24" s="736"/>
      <c r="H24" s="736"/>
      <c r="I24" s="736"/>
      <c r="J24" s="736"/>
      <c r="K24" s="736"/>
      <c r="L24" s="736"/>
      <c r="M24" s="736"/>
    </row>
    <row r="25" spans="1:13">
      <c r="A25" s="736"/>
      <c r="B25" s="737"/>
      <c r="C25" s="1079" t="s">
        <v>1059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</row>
    <row r="26" spans="1:13" ht="24" customHeight="1">
      <c r="A26" s="736"/>
      <c r="B26" s="1077" t="s">
        <v>1060</v>
      </c>
      <c r="C26" s="1077"/>
      <c r="D26" s="1077"/>
      <c r="E26" s="1077"/>
      <c r="F26" s="1077"/>
      <c r="G26" s="1077"/>
      <c r="H26" s="1077"/>
      <c r="I26" s="1077"/>
      <c r="J26" s="1077"/>
      <c r="K26" s="1077"/>
      <c r="L26" s="1077"/>
      <c r="M26" s="1077"/>
    </row>
    <row r="27" spans="1:13" ht="24" customHeight="1">
      <c r="A27" s="736" t="s">
        <v>227</v>
      </c>
      <c r="B27" s="736" t="s">
        <v>228</v>
      </c>
      <c r="C27" s="736"/>
      <c r="D27" s="736"/>
      <c r="E27" s="736"/>
      <c r="F27" s="736"/>
      <c r="G27" s="736"/>
      <c r="H27" s="736"/>
      <c r="I27" s="736"/>
      <c r="J27" s="736"/>
      <c r="K27" s="736"/>
      <c r="L27" s="736"/>
      <c r="M27" s="736"/>
    </row>
    <row r="28" spans="1:13">
      <c r="A28" s="736"/>
      <c r="B28" s="746"/>
      <c r="C28" s="746" t="s">
        <v>1058</v>
      </c>
      <c r="D28" s="746"/>
      <c r="E28" s="746"/>
      <c r="F28" s="746"/>
      <c r="G28" s="746"/>
      <c r="H28" s="746"/>
      <c r="I28" s="746"/>
      <c r="J28" s="746"/>
      <c r="K28" s="746"/>
      <c r="L28" s="746"/>
      <c r="M28" s="746"/>
    </row>
    <row r="29" spans="1:13">
      <c r="A29" s="736"/>
      <c r="B29" s="1077" t="s">
        <v>1061</v>
      </c>
      <c r="C29" s="1077"/>
      <c r="D29" s="1077"/>
      <c r="E29" s="1077"/>
      <c r="F29" s="1077"/>
      <c r="G29" s="1077"/>
      <c r="H29" s="1077"/>
      <c r="I29" s="1077"/>
      <c r="J29" s="1077"/>
      <c r="K29" s="1077"/>
      <c r="L29" s="1077"/>
      <c r="M29" s="1077"/>
    </row>
    <row r="30" spans="1:13">
      <c r="A30" s="736"/>
      <c r="B30" s="1077" t="s">
        <v>1062</v>
      </c>
      <c r="C30" s="1077"/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</row>
    <row r="31" spans="1:13">
      <c r="A31" s="736"/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</row>
    <row r="32" spans="1:13">
      <c r="A32" s="736"/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</row>
    <row r="33" spans="1:13">
      <c r="A33" s="736"/>
      <c r="B33" s="1077"/>
      <c r="C33" s="1077"/>
      <c r="D33" s="1077"/>
      <c r="E33" s="1077"/>
      <c r="F33" s="1077"/>
      <c r="G33" s="1077"/>
      <c r="H33" s="1077"/>
      <c r="I33" s="1077"/>
      <c r="J33" s="1077"/>
      <c r="K33" s="1077"/>
      <c r="L33" s="1077"/>
      <c r="M33" s="1077"/>
    </row>
    <row r="34" spans="1:13">
      <c r="A34" s="736"/>
      <c r="B34" s="1077"/>
      <c r="C34" s="1077"/>
      <c r="D34" s="1077"/>
      <c r="E34" s="1077"/>
      <c r="F34" s="1077"/>
      <c r="G34" s="1077"/>
      <c r="H34" s="1077"/>
      <c r="I34" s="1077"/>
      <c r="J34" s="1077"/>
      <c r="K34" s="1077"/>
      <c r="L34" s="1077"/>
      <c r="M34" s="1077"/>
    </row>
    <row r="35" spans="1:13" ht="23.1" customHeight="1">
      <c r="A35" s="736"/>
      <c r="B35" s="736"/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</row>
  </sheetData>
  <mergeCells count="18">
    <mergeCell ref="B31:M31"/>
    <mergeCell ref="B32:M32"/>
    <mergeCell ref="B33:M33"/>
    <mergeCell ref="B34:M34"/>
    <mergeCell ref="B30:M30"/>
    <mergeCell ref="A1:M1"/>
    <mergeCell ref="A2:M2"/>
    <mergeCell ref="D5:J5"/>
    <mergeCell ref="E6:H6"/>
    <mergeCell ref="K6:M6"/>
    <mergeCell ref="B29:M29"/>
    <mergeCell ref="C25:M25"/>
    <mergeCell ref="B26:M26"/>
    <mergeCell ref="E9:L9"/>
    <mergeCell ref="E10:M10"/>
    <mergeCell ref="C11:M11"/>
    <mergeCell ref="B20:M20"/>
    <mergeCell ref="B21:M21"/>
  </mergeCells>
  <pageMargins left="0.78740157480314965" right="0.15748031496062992" top="0.62992125984251968" bottom="0.62992125984251968" header="0.31496062992125984" footer="0.27559055118110237"/>
  <pageSetup paperSize="9" scale="95" firstPageNumber="26" orientation="portrait" r:id="rId1"/>
  <headerFooter>
    <oddFooter>&amp;C&amp;"TH SarabunPSK,ตัวหนา"&amp;16 30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E36"/>
  <sheetViews>
    <sheetView showGridLines="0" view="pageBreakPreview" zoomScaleNormal="100" zoomScaleSheetLayoutView="100" workbookViewId="0">
      <selection activeCell="A17" sqref="A1:XFD1048576"/>
    </sheetView>
  </sheetViews>
  <sheetFormatPr defaultRowHeight="24"/>
  <cols>
    <col min="1" max="1" width="34.25" style="747" customWidth="1"/>
    <col min="2" max="2" width="9" style="747"/>
    <col min="3" max="3" width="8.125" style="747" customWidth="1"/>
    <col min="4" max="4" width="10.625" style="747" customWidth="1"/>
    <col min="5" max="5" width="19.75" style="747" customWidth="1"/>
    <col min="6" max="16384" width="9" style="747"/>
  </cols>
  <sheetData>
    <row r="1" spans="1:5" ht="39" customHeight="1">
      <c r="A1" s="1082" t="s">
        <v>838</v>
      </c>
      <c r="B1" s="1082"/>
      <c r="C1" s="1082"/>
      <c r="D1" s="1082"/>
      <c r="E1" s="1082"/>
    </row>
    <row r="2" spans="1:5" ht="20.25" customHeight="1">
      <c r="A2" s="748" t="s">
        <v>839</v>
      </c>
      <c r="B2" s="748" t="s">
        <v>840</v>
      </c>
      <c r="C2" s="748" t="s">
        <v>164</v>
      </c>
      <c r="D2" s="749" t="s">
        <v>841</v>
      </c>
      <c r="E2" s="748" t="s">
        <v>842</v>
      </c>
    </row>
    <row r="3" spans="1:5" ht="20.25" customHeight="1">
      <c r="A3" s="750" t="s">
        <v>843</v>
      </c>
      <c r="B3" s="751"/>
      <c r="C3" s="752"/>
      <c r="D3" s="753"/>
      <c r="E3" s="754"/>
    </row>
    <row r="4" spans="1:5" ht="20.25" customHeight="1">
      <c r="A4" s="755" t="s">
        <v>844</v>
      </c>
      <c r="B4" s="756" t="s">
        <v>1152</v>
      </c>
      <c r="C4" s="757" t="s">
        <v>845</v>
      </c>
      <c r="D4" s="758">
        <v>3.62</v>
      </c>
      <c r="E4" s="759" t="s">
        <v>846</v>
      </c>
    </row>
    <row r="5" spans="1:5" ht="20.25" customHeight="1">
      <c r="A5" s="755" t="s">
        <v>847</v>
      </c>
      <c r="B5" s="756" t="s">
        <v>1153</v>
      </c>
      <c r="C5" s="757" t="s">
        <v>848</v>
      </c>
      <c r="D5" s="758">
        <v>0.72</v>
      </c>
      <c r="E5" s="759" t="s">
        <v>849</v>
      </c>
    </row>
    <row r="6" spans="1:5" ht="20.25" customHeight="1">
      <c r="A6" s="755" t="s">
        <v>850</v>
      </c>
      <c r="B6" s="756" t="s">
        <v>851</v>
      </c>
      <c r="C6" s="757" t="s">
        <v>852</v>
      </c>
      <c r="D6" s="760">
        <v>2880</v>
      </c>
      <c r="E6" s="759" t="s">
        <v>853</v>
      </c>
    </row>
    <row r="7" spans="1:5" ht="20.25" customHeight="1">
      <c r="A7" s="755" t="s">
        <v>854</v>
      </c>
      <c r="B7" s="756" t="s">
        <v>855</v>
      </c>
      <c r="C7" s="757" t="s">
        <v>856</v>
      </c>
      <c r="D7" s="760">
        <v>85</v>
      </c>
      <c r="E7" s="759"/>
    </row>
    <row r="8" spans="1:5" ht="20.25" customHeight="1">
      <c r="A8" s="755" t="s">
        <v>857</v>
      </c>
      <c r="B8" s="761" t="s">
        <v>858</v>
      </c>
      <c r="C8" s="757" t="s">
        <v>859</v>
      </c>
      <c r="D8" s="760">
        <v>227</v>
      </c>
      <c r="E8" s="759"/>
    </row>
    <row r="9" spans="1:5" ht="20.25" customHeight="1">
      <c r="A9" s="755" t="s">
        <v>860</v>
      </c>
      <c r="B9" s="756" t="s">
        <v>861</v>
      </c>
      <c r="C9" s="757" t="s">
        <v>862</v>
      </c>
      <c r="D9" s="760">
        <f>(12965*227)</f>
        <v>2943055</v>
      </c>
      <c r="E9" s="759" t="s">
        <v>863</v>
      </c>
    </row>
    <row r="10" spans="1:5" ht="20.25" customHeight="1">
      <c r="A10" s="762" t="s">
        <v>864</v>
      </c>
      <c r="B10" s="763" t="s">
        <v>1154</v>
      </c>
      <c r="C10" s="133" t="s">
        <v>865</v>
      </c>
      <c r="D10" s="764">
        <f>D15*15000</f>
        <v>3678818.75</v>
      </c>
      <c r="E10" s="765" t="s">
        <v>866</v>
      </c>
    </row>
    <row r="11" spans="1:5" ht="20.25" customHeight="1">
      <c r="A11" s="766" t="s">
        <v>867</v>
      </c>
      <c r="B11" s="751"/>
      <c r="C11" s="752"/>
      <c r="D11" s="753"/>
      <c r="E11" s="767"/>
    </row>
    <row r="12" spans="1:5" ht="20.25" customHeight="1">
      <c r="A12" s="768" t="s">
        <v>868</v>
      </c>
      <c r="B12" s="763" t="s">
        <v>869</v>
      </c>
      <c r="C12" s="133" t="s">
        <v>848</v>
      </c>
      <c r="D12" s="769">
        <v>1.28</v>
      </c>
      <c r="E12" s="765" t="s">
        <v>870</v>
      </c>
    </row>
    <row r="13" spans="1:5" ht="20.25" customHeight="1">
      <c r="A13" s="751" t="s">
        <v>871</v>
      </c>
      <c r="B13" s="752"/>
      <c r="C13" s="751"/>
      <c r="D13" s="770"/>
      <c r="E13" s="751"/>
    </row>
    <row r="14" spans="1:5" ht="20.25" customHeight="1">
      <c r="A14" s="771" t="s">
        <v>872</v>
      </c>
      <c r="C14" s="756"/>
      <c r="D14" s="772"/>
      <c r="E14" s="773"/>
    </row>
    <row r="15" spans="1:5" ht="20.25" customHeight="1">
      <c r="A15" s="771" t="s">
        <v>1155</v>
      </c>
      <c r="B15" s="774" t="s">
        <v>1156</v>
      </c>
      <c r="C15" s="756" t="s">
        <v>873</v>
      </c>
      <c r="D15" s="775">
        <f>D9/12000</f>
        <v>245.25458333333333</v>
      </c>
      <c r="E15" s="773"/>
    </row>
    <row r="16" spans="1:5" ht="20.25" customHeight="1">
      <c r="A16" s="771" t="s">
        <v>874</v>
      </c>
      <c r="B16" s="774"/>
      <c r="C16" s="756"/>
      <c r="D16" s="775"/>
      <c r="E16" s="773"/>
    </row>
    <row r="17" spans="1:5" ht="20.25" customHeight="1">
      <c r="A17" s="771" t="s">
        <v>1157</v>
      </c>
      <c r="B17" s="774" t="s">
        <v>1158</v>
      </c>
      <c r="C17" s="756" t="s">
        <v>875</v>
      </c>
      <c r="D17" s="775">
        <f>D12*D15</f>
        <v>313.92586666666665</v>
      </c>
      <c r="E17" s="773"/>
    </row>
    <row r="18" spans="1:5" ht="20.25" customHeight="1">
      <c r="A18" s="771" t="s">
        <v>876</v>
      </c>
      <c r="B18" s="774"/>
      <c r="C18" s="756"/>
      <c r="D18" s="775"/>
      <c r="E18" s="773"/>
    </row>
    <row r="19" spans="1:5" ht="20.25" customHeight="1">
      <c r="A19" s="771" t="s">
        <v>1159</v>
      </c>
      <c r="B19" s="774" t="s">
        <v>1160</v>
      </c>
      <c r="C19" s="756" t="s">
        <v>875</v>
      </c>
      <c r="D19" s="776">
        <f>D15*D5</f>
        <v>176.58329999999998</v>
      </c>
      <c r="E19" s="773"/>
    </row>
    <row r="20" spans="1:5" ht="20.25" customHeight="1">
      <c r="A20" s="771" t="s">
        <v>877</v>
      </c>
      <c r="B20" s="774"/>
      <c r="C20" s="756"/>
      <c r="D20" s="775"/>
      <c r="E20" s="773"/>
    </row>
    <row r="21" spans="1:5" ht="20.25" customHeight="1">
      <c r="A21" s="771" t="s">
        <v>1161</v>
      </c>
      <c r="B21" s="774" t="s">
        <v>1162</v>
      </c>
      <c r="C21" s="756" t="s">
        <v>875</v>
      </c>
      <c r="D21" s="776">
        <f>D17-D19</f>
        <v>137.34256666666667</v>
      </c>
      <c r="E21" s="773"/>
    </row>
    <row r="22" spans="1:5" ht="20.25" customHeight="1">
      <c r="A22" s="771" t="s">
        <v>878</v>
      </c>
      <c r="B22" s="774"/>
      <c r="C22" s="756"/>
      <c r="D22" s="775"/>
      <c r="E22" s="773"/>
    </row>
    <row r="23" spans="1:5" ht="20.25" customHeight="1">
      <c r="A23" s="771" t="s">
        <v>1163</v>
      </c>
      <c r="B23" s="774" t="s">
        <v>1164</v>
      </c>
      <c r="C23" s="756" t="s">
        <v>879</v>
      </c>
      <c r="D23" s="777">
        <f>D17*D6*0.85</f>
        <v>768490.52159999986</v>
      </c>
      <c r="E23" s="773"/>
    </row>
    <row r="24" spans="1:5" ht="20.25" customHeight="1">
      <c r="A24" s="771" t="s">
        <v>880</v>
      </c>
      <c r="B24" s="774"/>
      <c r="C24" s="756"/>
      <c r="D24" s="777"/>
      <c r="E24" s="773"/>
    </row>
    <row r="25" spans="1:5" ht="20.25" customHeight="1">
      <c r="A25" s="771" t="s">
        <v>1165</v>
      </c>
      <c r="B25" s="774" t="s">
        <v>1166</v>
      </c>
      <c r="C25" s="756" t="s">
        <v>879</v>
      </c>
      <c r="D25" s="777">
        <f>D19*D6*0.85</f>
        <v>432275.91839999991</v>
      </c>
      <c r="E25" s="773"/>
    </row>
    <row r="26" spans="1:5" ht="20.25" customHeight="1">
      <c r="A26" s="771" t="s">
        <v>881</v>
      </c>
      <c r="B26" s="774"/>
      <c r="C26" s="756"/>
      <c r="D26" s="777"/>
      <c r="E26" s="773"/>
    </row>
    <row r="27" spans="1:5" ht="20.25" customHeight="1">
      <c r="A27" s="771" t="s">
        <v>1167</v>
      </c>
      <c r="B27" s="756" t="s">
        <v>1168</v>
      </c>
      <c r="C27" s="756" t="s">
        <v>879</v>
      </c>
      <c r="D27" s="777">
        <f>D23-D25</f>
        <v>336214.60319999995</v>
      </c>
      <c r="E27" s="773"/>
    </row>
    <row r="28" spans="1:5" ht="20.25" customHeight="1">
      <c r="A28" s="771" t="s">
        <v>882</v>
      </c>
      <c r="B28" s="774"/>
      <c r="C28" s="756"/>
      <c r="D28" s="775"/>
      <c r="E28" s="773"/>
    </row>
    <row r="29" spans="1:5" ht="20.25" customHeight="1">
      <c r="A29" s="771" t="s">
        <v>1169</v>
      </c>
      <c r="B29" s="756" t="s">
        <v>1170</v>
      </c>
      <c r="C29" s="756" t="s">
        <v>883</v>
      </c>
      <c r="D29" s="776">
        <f>D27*D4</f>
        <v>1217096.8635839999</v>
      </c>
      <c r="E29" s="773"/>
    </row>
    <row r="30" spans="1:5" ht="20.25" customHeight="1">
      <c r="A30" s="766" t="s">
        <v>884</v>
      </c>
      <c r="B30" s="751"/>
      <c r="C30" s="752"/>
      <c r="D30" s="753"/>
      <c r="E30" s="754"/>
    </row>
    <row r="31" spans="1:5" ht="20.25" customHeight="1">
      <c r="A31" s="778" t="s">
        <v>885</v>
      </c>
      <c r="B31" s="756"/>
      <c r="C31" s="757"/>
      <c r="D31" s="779"/>
      <c r="E31" s="780"/>
    </row>
    <row r="32" spans="1:5" ht="20.25" customHeight="1">
      <c r="A32" s="768" t="s">
        <v>1171</v>
      </c>
      <c r="B32" s="763" t="s">
        <v>886</v>
      </c>
      <c r="C32" s="133" t="s">
        <v>887</v>
      </c>
      <c r="D32" s="769">
        <f>D10/D29</f>
        <v>3.0226178869337792</v>
      </c>
      <c r="E32" s="781"/>
    </row>
    <row r="33" spans="1:5" ht="20.25" customHeight="1">
      <c r="A33" s="766" t="s">
        <v>888</v>
      </c>
      <c r="B33" s="751"/>
      <c r="C33" s="752"/>
      <c r="D33" s="753"/>
      <c r="E33" s="754"/>
    </row>
    <row r="34" spans="1:5" ht="20.25" customHeight="1">
      <c r="A34" s="755" t="s">
        <v>889</v>
      </c>
      <c r="B34" s="756" t="s">
        <v>1168</v>
      </c>
      <c r="C34" s="757" t="s">
        <v>879</v>
      </c>
      <c r="D34" s="760">
        <f>D27</f>
        <v>336214.60319999995</v>
      </c>
      <c r="E34" s="780"/>
    </row>
    <row r="35" spans="1:5" ht="20.25" customHeight="1">
      <c r="A35" s="755" t="s">
        <v>890</v>
      </c>
      <c r="B35" s="756" t="s">
        <v>1170</v>
      </c>
      <c r="C35" s="757" t="s">
        <v>883</v>
      </c>
      <c r="D35" s="782">
        <f>D29</f>
        <v>1217096.8635839999</v>
      </c>
      <c r="E35" s="780"/>
    </row>
    <row r="36" spans="1:5" ht="20.25" customHeight="1">
      <c r="A36" s="762" t="s">
        <v>891</v>
      </c>
      <c r="B36" s="763" t="s">
        <v>886</v>
      </c>
      <c r="C36" s="133" t="s">
        <v>887</v>
      </c>
      <c r="D36" s="769">
        <f>D32</f>
        <v>3.0226178869337792</v>
      </c>
      <c r="E36" s="781"/>
    </row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&amp;C31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34"/>
  <sheetViews>
    <sheetView topLeftCell="A11" workbookViewId="0">
      <selection activeCell="B30" sqref="B30:M30"/>
    </sheetView>
  </sheetViews>
  <sheetFormatPr defaultRowHeight="14.25"/>
  <cols>
    <col min="1" max="1" width="2" customWidth="1"/>
    <col min="2" max="2" width="3.5" customWidth="1"/>
    <col min="3" max="3" width="5.25" customWidth="1"/>
    <col min="4" max="4" width="5.125" customWidth="1"/>
    <col min="5" max="5" width="6.5" customWidth="1"/>
    <col min="6" max="6" width="9" customWidth="1"/>
    <col min="7" max="7" width="2.75" customWidth="1"/>
    <col min="8" max="8" width="4.75" customWidth="1"/>
    <col min="9" max="9" width="4.625" customWidth="1"/>
  </cols>
  <sheetData>
    <row r="1" spans="1:13" ht="21.75">
      <c r="A1" s="1078" t="s">
        <v>196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</row>
    <row r="2" spans="1:13" ht="21.75">
      <c r="A2" s="1078" t="s">
        <v>197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</row>
    <row r="3" spans="1:13" ht="21.75">
      <c r="A3" s="736"/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</row>
    <row r="4" spans="1:13" ht="21.75">
      <c r="A4" s="736" t="s">
        <v>198</v>
      </c>
      <c r="B4" s="736" t="s">
        <v>199</v>
      </c>
      <c r="C4" s="736"/>
      <c r="D4" s="737"/>
      <c r="E4" s="737">
        <v>4</v>
      </c>
      <c r="F4" s="737"/>
      <c r="G4" s="736"/>
      <c r="H4" s="736"/>
      <c r="I4" s="736"/>
      <c r="J4" s="736"/>
      <c r="K4" s="736"/>
      <c r="L4" s="736"/>
      <c r="M4" s="736"/>
    </row>
    <row r="5" spans="1:13" ht="21.75">
      <c r="A5" s="736" t="s">
        <v>200</v>
      </c>
      <c r="B5" s="736" t="s">
        <v>201</v>
      </c>
      <c r="C5" s="737"/>
      <c r="D5" s="1079" t="s">
        <v>1069</v>
      </c>
      <c r="E5" s="1079"/>
      <c r="F5" s="1079"/>
      <c r="G5" s="1079"/>
      <c r="H5" s="1079"/>
      <c r="I5" s="1079"/>
      <c r="J5" s="1079"/>
      <c r="K5" s="737"/>
      <c r="L5" s="737"/>
      <c r="M5" s="737"/>
    </row>
    <row r="6" spans="1:13" ht="21.75">
      <c r="A6" s="736" t="s">
        <v>202</v>
      </c>
      <c r="B6" s="736" t="s">
        <v>203</v>
      </c>
      <c r="C6" s="736"/>
      <c r="D6" s="736"/>
      <c r="E6" s="1077" t="s">
        <v>1194</v>
      </c>
      <c r="F6" s="1077"/>
      <c r="G6" s="1077"/>
      <c r="H6" s="1077"/>
      <c r="I6" s="736"/>
      <c r="J6" s="736" t="s">
        <v>204</v>
      </c>
      <c r="K6" s="1077" t="s">
        <v>1007</v>
      </c>
      <c r="L6" s="1077"/>
      <c r="M6" s="1077"/>
    </row>
    <row r="7" spans="1:13" ht="21.75">
      <c r="A7" s="736" t="s">
        <v>205</v>
      </c>
      <c r="B7" s="736" t="s">
        <v>206</v>
      </c>
      <c r="C7" s="736"/>
      <c r="D7" s="737"/>
      <c r="E7" s="737" t="s">
        <v>1196</v>
      </c>
      <c r="F7" s="737"/>
      <c r="G7" s="737"/>
      <c r="H7" s="737"/>
      <c r="I7" s="737"/>
      <c r="J7" s="737"/>
      <c r="K7" s="737"/>
      <c r="L7" s="737"/>
      <c r="M7" s="738"/>
    </row>
    <row r="8" spans="1:13" ht="21.75">
      <c r="A8" s="736" t="s">
        <v>207</v>
      </c>
      <c r="B8" s="736" t="s">
        <v>346</v>
      </c>
      <c r="C8" s="736"/>
      <c r="D8" s="736"/>
      <c r="E8" s="736"/>
      <c r="F8" s="738" t="s">
        <v>1199</v>
      </c>
      <c r="G8" s="738"/>
      <c r="H8" s="736"/>
      <c r="I8" s="736"/>
      <c r="J8" s="736"/>
      <c r="K8" s="736"/>
      <c r="L8" s="736"/>
      <c r="M8" s="736"/>
    </row>
    <row r="9" spans="1:13" ht="21.75">
      <c r="A9" s="736" t="s">
        <v>208</v>
      </c>
      <c r="B9" s="736" t="s">
        <v>209</v>
      </c>
      <c r="C9" s="736"/>
      <c r="D9" s="737"/>
      <c r="E9" s="1079" t="s">
        <v>1198</v>
      </c>
      <c r="F9" s="1079"/>
      <c r="G9" s="1079"/>
      <c r="H9" s="1079"/>
      <c r="I9" s="1079"/>
      <c r="J9" s="1079"/>
      <c r="K9" s="1079"/>
      <c r="L9" s="1079"/>
      <c r="M9" s="737"/>
    </row>
    <row r="10" spans="1:13" ht="21.75">
      <c r="A10" s="736" t="s">
        <v>210</v>
      </c>
      <c r="B10" s="736" t="s">
        <v>211</v>
      </c>
      <c r="C10" s="736"/>
      <c r="D10" s="738"/>
      <c r="E10" s="1077" t="s">
        <v>1009</v>
      </c>
      <c r="F10" s="1077"/>
      <c r="G10" s="1077"/>
      <c r="H10" s="1077"/>
      <c r="I10" s="1077"/>
      <c r="J10" s="1077"/>
      <c r="K10" s="1077"/>
      <c r="L10" s="1077"/>
      <c r="M10" s="1077"/>
    </row>
    <row r="11" spans="1:13" ht="21.75">
      <c r="A11" s="736"/>
      <c r="B11" s="737"/>
      <c r="C11" s="1079"/>
      <c r="D11" s="1079"/>
      <c r="E11" s="1079"/>
      <c r="F11" s="1079"/>
      <c r="G11" s="1079"/>
      <c r="H11" s="1079"/>
      <c r="I11" s="1079"/>
      <c r="J11" s="1079"/>
      <c r="K11" s="1079"/>
      <c r="L11" s="1079"/>
      <c r="M11" s="1079"/>
    </row>
    <row r="12" spans="1:13" ht="21.75">
      <c r="A12" s="736"/>
      <c r="B12" s="736"/>
      <c r="C12" s="736"/>
      <c r="D12" s="736"/>
      <c r="E12" s="736"/>
      <c r="F12" s="736"/>
      <c r="G12" s="736"/>
      <c r="H12" s="736"/>
      <c r="I12" s="736"/>
      <c r="J12" s="736"/>
      <c r="K12" s="736"/>
      <c r="L12" s="736"/>
      <c r="M12" s="736"/>
    </row>
    <row r="13" spans="1:13" ht="21.75">
      <c r="A13" s="736"/>
      <c r="B13" s="736"/>
      <c r="C13" s="736"/>
      <c r="D13" s="736"/>
      <c r="E13" s="736"/>
      <c r="F13" s="736"/>
      <c r="G13" s="736"/>
      <c r="H13" s="736"/>
      <c r="I13" s="736"/>
      <c r="J13" s="736"/>
      <c r="K13" s="739" t="s">
        <v>182</v>
      </c>
      <c r="L13" s="739" t="s">
        <v>168</v>
      </c>
      <c r="M13" s="739" t="s">
        <v>183</v>
      </c>
    </row>
    <row r="14" spans="1:13" ht="21.75">
      <c r="A14" s="736" t="s">
        <v>213</v>
      </c>
      <c r="B14" s="736" t="s">
        <v>214</v>
      </c>
      <c r="C14" s="736"/>
      <c r="D14" s="736"/>
      <c r="E14" s="736"/>
      <c r="F14" s="736"/>
      <c r="G14" s="736"/>
      <c r="H14" s="736"/>
      <c r="I14" s="736"/>
      <c r="J14" s="736"/>
      <c r="K14" s="744">
        <v>0</v>
      </c>
      <c r="L14" s="745">
        <f>L15-L16</f>
        <v>61451.4</v>
      </c>
      <c r="M14" s="745">
        <f>L14*3.62</f>
        <v>222454.068</v>
      </c>
    </row>
    <row r="15" spans="1:13" ht="21.75">
      <c r="A15" s="736" t="s">
        <v>215</v>
      </c>
      <c r="B15" s="736" t="s">
        <v>218</v>
      </c>
      <c r="C15" s="736"/>
      <c r="D15" s="736"/>
      <c r="E15" s="736"/>
      <c r="F15" s="736"/>
      <c r="G15" s="736"/>
      <c r="H15" s="736"/>
      <c r="I15" s="736"/>
      <c r="J15" s="736"/>
      <c r="K15" s="742">
        <v>0</v>
      </c>
      <c r="L15" s="741">
        <v>68985</v>
      </c>
      <c r="M15" s="742">
        <f>L15*3.62</f>
        <v>249725.7</v>
      </c>
    </row>
    <row r="16" spans="1:13" ht="21.75">
      <c r="A16" s="736" t="s">
        <v>216</v>
      </c>
      <c r="B16" s="736" t="s">
        <v>217</v>
      </c>
      <c r="C16" s="736"/>
      <c r="D16" s="736"/>
      <c r="E16" s="736"/>
      <c r="F16" s="736"/>
      <c r="G16" s="736"/>
      <c r="H16" s="736"/>
      <c r="I16" s="736"/>
      <c r="J16" s="736"/>
      <c r="K16" s="740">
        <v>0</v>
      </c>
      <c r="L16" s="741">
        <v>7533.6</v>
      </c>
      <c r="M16" s="742">
        <f>L16*3.62</f>
        <v>27271.632000000001</v>
      </c>
    </row>
    <row r="17" spans="1:13" ht="21.75">
      <c r="A17" s="736" t="s">
        <v>219</v>
      </c>
      <c r="B17" s="736" t="s">
        <v>220</v>
      </c>
      <c r="C17" s="736"/>
      <c r="D17" s="736"/>
      <c r="E17" s="736"/>
      <c r="F17" s="736"/>
      <c r="G17" s="736"/>
      <c r="H17" s="736"/>
      <c r="I17" s="736"/>
      <c r="J17" s="736"/>
      <c r="K17" s="736"/>
      <c r="L17" s="742">
        <v>67407</v>
      </c>
      <c r="M17" s="743" t="s">
        <v>148</v>
      </c>
    </row>
    <row r="18" spans="1:13" ht="21.75">
      <c r="A18" s="736" t="s">
        <v>221</v>
      </c>
      <c r="B18" s="736" t="s">
        <v>222</v>
      </c>
      <c r="C18" s="736"/>
      <c r="D18" s="736"/>
      <c r="E18" s="736"/>
      <c r="F18" s="736"/>
      <c r="G18" s="736"/>
      <c r="H18" s="736"/>
      <c r="I18" s="736"/>
      <c r="J18" s="736"/>
      <c r="K18" s="736"/>
      <c r="L18" s="742">
        <f>L17/M14</f>
        <v>0.30301536225446773</v>
      </c>
      <c r="M18" s="743" t="s">
        <v>212</v>
      </c>
    </row>
    <row r="19" spans="1:13" ht="21.75">
      <c r="A19" s="736" t="s">
        <v>223</v>
      </c>
      <c r="B19" s="736" t="s">
        <v>224</v>
      </c>
      <c r="C19" s="736"/>
      <c r="D19" s="736"/>
      <c r="E19" s="736"/>
      <c r="F19" s="736"/>
      <c r="G19" s="736"/>
      <c r="H19" s="736"/>
      <c r="I19" s="736"/>
      <c r="J19" s="736"/>
      <c r="K19" s="736"/>
      <c r="L19" s="736"/>
      <c r="M19" s="736"/>
    </row>
    <row r="20" spans="1:13" ht="21.75">
      <c r="A20" s="736"/>
      <c r="B20" s="1079" t="s">
        <v>1010</v>
      </c>
      <c r="C20" s="1079"/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</row>
    <row r="21" spans="1:13" ht="21.75">
      <c r="A21" s="736"/>
      <c r="B21" s="1077"/>
      <c r="C21" s="1077"/>
      <c r="D21" s="1077"/>
      <c r="E21" s="1077"/>
      <c r="F21" s="1077"/>
      <c r="G21" s="1077"/>
      <c r="H21" s="1077"/>
      <c r="I21" s="1077"/>
      <c r="J21" s="1077"/>
      <c r="K21" s="1077"/>
      <c r="L21" s="1077"/>
      <c r="M21" s="1077"/>
    </row>
    <row r="22" spans="1:13" ht="21.75">
      <c r="A22" s="736"/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</row>
    <row r="23" spans="1:13" ht="21.75">
      <c r="A23" s="736"/>
      <c r="B23" s="736"/>
      <c r="C23" s="736"/>
      <c r="D23" s="736"/>
      <c r="E23" s="736"/>
      <c r="F23" s="736"/>
      <c r="G23" s="736"/>
      <c r="H23" s="736"/>
      <c r="I23" s="736"/>
      <c r="J23" s="736"/>
      <c r="K23" s="736"/>
      <c r="L23" s="736"/>
      <c r="M23" s="736"/>
    </row>
    <row r="24" spans="1:13" ht="21.75">
      <c r="A24" s="736" t="s">
        <v>225</v>
      </c>
      <c r="B24" s="736" t="s">
        <v>226</v>
      </c>
      <c r="C24" s="736"/>
      <c r="D24" s="736"/>
      <c r="E24" s="736"/>
      <c r="F24" s="736"/>
      <c r="G24" s="736"/>
      <c r="H24" s="736"/>
      <c r="I24" s="736"/>
      <c r="J24" s="736"/>
      <c r="K24" s="736"/>
      <c r="L24" s="736"/>
      <c r="M24" s="736"/>
    </row>
    <row r="25" spans="1:13" ht="21.75">
      <c r="A25" s="736"/>
      <c r="B25" s="737"/>
      <c r="C25" s="1079" t="s">
        <v>836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</row>
    <row r="26" spans="1:13" ht="21.75">
      <c r="A26" s="736"/>
      <c r="B26" s="1077" t="s">
        <v>837</v>
      </c>
      <c r="C26" s="1077"/>
      <c r="D26" s="1077"/>
      <c r="E26" s="1077"/>
      <c r="F26" s="1077"/>
      <c r="G26" s="1077"/>
      <c r="H26" s="1077"/>
      <c r="I26" s="1077"/>
      <c r="J26" s="1077"/>
      <c r="K26" s="1077"/>
      <c r="L26" s="1077"/>
      <c r="M26" s="1077"/>
    </row>
    <row r="27" spans="1:13" ht="21.75">
      <c r="A27" s="736" t="s">
        <v>227</v>
      </c>
      <c r="B27" s="736" t="s">
        <v>228</v>
      </c>
      <c r="C27" s="736"/>
      <c r="D27" s="736"/>
      <c r="E27" s="736"/>
      <c r="F27" s="736"/>
      <c r="G27" s="736"/>
      <c r="H27" s="736"/>
      <c r="I27" s="736"/>
      <c r="J27" s="736"/>
      <c r="K27" s="736"/>
      <c r="L27" s="736"/>
      <c r="M27" s="736"/>
    </row>
    <row r="28" spans="1:13" ht="21.75">
      <c r="A28" s="736"/>
      <c r="B28" s="746"/>
      <c r="C28" s="746" t="s">
        <v>1200</v>
      </c>
      <c r="D28" s="746"/>
      <c r="E28" s="746"/>
      <c r="F28" s="746"/>
      <c r="G28" s="746"/>
      <c r="H28" s="746"/>
      <c r="I28" s="746"/>
      <c r="J28" s="746"/>
      <c r="K28" s="746"/>
      <c r="L28" s="746"/>
      <c r="M28" s="746"/>
    </row>
    <row r="29" spans="1:13" ht="21.75">
      <c r="A29" s="736"/>
      <c r="B29" s="1077" t="s">
        <v>1201</v>
      </c>
      <c r="C29" s="1077"/>
      <c r="D29" s="1077"/>
      <c r="E29" s="1077"/>
      <c r="F29" s="1077"/>
      <c r="G29" s="1077"/>
      <c r="H29" s="1077"/>
      <c r="I29" s="1077"/>
      <c r="J29" s="1077"/>
      <c r="K29" s="1077"/>
      <c r="L29" s="1077"/>
      <c r="M29" s="1077"/>
    </row>
    <row r="30" spans="1:13" ht="21.75">
      <c r="A30" s="736"/>
      <c r="B30" s="1077" t="s">
        <v>1202</v>
      </c>
      <c r="C30" s="1077"/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</row>
    <row r="31" spans="1:13" ht="21.75">
      <c r="A31" s="736"/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</row>
    <row r="32" spans="1:13" ht="21.75">
      <c r="A32" s="736"/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</row>
    <row r="33" spans="1:13" ht="21.75">
      <c r="A33" s="736"/>
      <c r="B33" s="1077"/>
      <c r="C33" s="1077"/>
      <c r="D33" s="1077"/>
      <c r="E33" s="1077"/>
      <c r="F33" s="1077"/>
      <c r="G33" s="1077"/>
      <c r="H33" s="1077"/>
      <c r="I33" s="1077"/>
      <c r="J33" s="1077"/>
      <c r="K33" s="1077"/>
      <c r="L33" s="1077"/>
      <c r="M33" s="1077"/>
    </row>
    <row r="34" spans="1:13" ht="21.75">
      <c r="A34" s="736"/>
      <c r="B34" s="1077"/>
      <c r="C34" s="1077"/>
      <c r="D34" s="1077"/>
      <c r="E34" s="1077"/>
      <c r="F34" s="1077"/>
      <c r="G34" s="1077"/>
      <c r="H34" s="1077"/>
      <c r="I34" s="1077"/>
      <c r="J34" s="1077"/>
      <c r="K34" s="1077"/>
      <c r="L34" s="1077"/>
      <c r="M34" s="1077"/>
    </row>
  </sheetData>
  <mergeCells count="18">
    <mergeCell ref="E9:L9"/>
    <mergeCell ref="A1:M1"/>
    <mergeCell ref="A2:M2"/>
    <mergeCell ref="D5:J5"/>
    <mergeCell ref="E6:H6"/>
    <mergeCell ref="K6:M6"/>
    <mergeCell ref="B34:M34"/>
    <mergeCell ref="E10:M10"/>
    <mergeCell ref="C11:M11"/>
    <mergeCell ref="B20:M20"/>
    <mergeCell ref="B21:M21"/>
    <mergeCell ref="C25:M25"/>
    <mergeCell ref="B26:M26"/>
    <mergeCell ref="B29:M29"/>
    <mergeCell ref="B30:M30"/>
    <mergeCell ref="B31:M31"/>
    <mergeCell ref="B32:M32"/>
    <mergeCell ref="B33:M3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P60"/>
  <sheetViews>
    <sheetView showGridLines="0" view="pageBreakPreview" topLeftCell="A20" zoomScaleNormal="100" zoomScaleSheetLayoutView="100" workbookViewId="0">
      <selection sqref="A1:N1"/>
    </sheetView>
  </sheetViews>
  <sheetFormatPr defaultColWidth="9" defaultRowHeight="24"/>
  <cols>
    <col min="1" max="1" width="0.5" style="92" customWidth="1"/>
    <col min="2" max="2" width="1.875" style="111" customWidth="1"/>
    <col min="3" max="3" width="6" style="92" customWidth="1"/>
    <col min="4" max="4" width="5.875" style="92" customWidth="1"/>
    <col min="5" max="5" width="5.5" style="92" customWidth="1"/>
    <col min="6" max="6" width="9.75" style="92" customWidth="1"/>
    <col min="7" max="7" width="7.5" style="92" customWidth="1"/>
    <col min="8" max="8" width="2.75" style="92" customWidth="1"/>
    <col min="9" max="9" width="13.5" style="92" customWidth="1"/>
    <col min="10" max="10" width="5.375" style="92" customWidth="1"/>
    <col min="11" max="11" width="4.125" style="92" customWidth="1"/>
    <col min="12" max="12" width="8.375" style="92" customWidth="1"/>
    <col min="13" max="13" width="2.5" style="92" customWidth="1"/>
    <col min="14" max="14" width="20" style="92" customWidth="1"/>
    <col min="15" max="15" width="2.875" style="92" customWidth="1"/>
    <col min="16" max="16384" width="9" style="92"/>
  </cols>
  <sheetData>
    <row r="1" spans="1:16" s="19" customFormat="1" ht="30.75" customHeight="1" thickTop="1" thickBot="1">
      <c r="A1" s="924" t="s">
        <v>39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6"/>
      <c r="O1" s="546"/>
      <c r="P1" s="546"/>
    </row>
    <row r="2" spans="1:16" s="19" customFormat="1" ht="21.75" customHeight="1" thickTop="1">
      <c r="B2" s="455"/>
    </row>
    <row r="3" spans="1:16" s="19" customFormat="1" ht="21.75" customHeight="1">
      <c r="A3" s="927" t="s">
        <v>399</v>
      </c>
      <c r="B3" s="927"/>
      <c r="C3" s="927"/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</row>
    <row r="4" spans="1:16" s="19" customFormat="1" ht="21.75" customHeight="1">
      <c r="B4" s="548" t="s">
        <v>636</v>
      </c>
      <c r="C4" s="19" t="s">
        <v>62</v>
      </c>
      <c r="E4" s="549"/>
      <c r="F4" s="928" t="str">
        <f>[20]ปก!F18</f>
        <v>มหาวิทยาลัยมหิดล</v>
      </c>
      <c r="G4" s="928"/>
      <c r="H4" s="928"/>
      <c r="I4" s="928"/>
      <c r="J4" s="928"/>
      <c r="K4" s="928"/>
      <c r="L4" s="928"/>
      <c r="M4" s="928"/>
      <c r="N4" s="928"/>
    </row>
    <row r="5" spans="1:16" s="19" customFormat="1" ht="21.75" customHeight="1">
      <c r="B5" s="455"/>
      <c r="C5" s="19" t="s">
        <v>348</v>
      </c>
      <c r="E5" s="549"/>
      <c r="F5" s="928" t="str">
        <f>[20]ปก!F19</f>
        <v>อาคารชุดพักอาศัยมหาวิทยาลัยมหิดล ศาลายา</v>
      </c>
      <c r="G5" s="928"/>
      <c r="H5" s="928"/>
      <c r="I5" s="928"/>
      <c r="J5" s="928"/>
      <c r="K5" s="928"/>
      <c r="L5" s="928"/>
      <c r="M5" s="928"/>
      <c r="N5" s="928"/>
    </row>
    <row r="6" spans="1:16" s="19" customFormat="1" ht="21.75" customHeight="1">
      <c r="B6" s="455"/>
      <c r="C6" s="19" t="s">
        <v>63</v>
      </c>
      <c r="E6" s="549"/>
      <c r="F6" s="928" t="s">
        <v>914</v>
      </c>
      <c r="G6" s="928"/>
      <c r="H6" s="928"/>
      <c r="I6" s="928"/>
      <c r="J6" s="928"/>
      <c r="K6" s="928"/>
      <c r="L6" s="928"/>
      <c r="M6" s="928"/>
      <c r="N6" s="928"/>
    </row>
    <row r="7" spans="1:16" s="19" customFormat="1" ht="21.75" customHeight="1">
      <c r="B7" s="548" t="s">
        <v>637</v>
      </c>
      <c r="C7" s="19" t="s">
        <v>365</v>
      </c>
    </row>
    <row r="8" spans="1:16" s="19" customFormat="1" ht="21.75" customHeight="1">
      <c r="B8" s="455"/>
      <c r="D8" s="929" t="s">
        <v>1119</v>
      </c>
      <c r="E8" s="929"/>
      <c r="F8" s="929"/>
      <c r="G8" s="929"/>
      <c r="H8" s="929"/>
      <c r="I8" s="929"/>
      <c r="J8" s="929"/>
      <c r="K8" s="929"/>
      <c r="L8" s="929"/>
      <c r="M8" s="929"/>
      <c r="N8" s="929"/>
    </row>
    <row r="9" spans="1:16" s="19" customFormat="1" ht="21.75" customHeight="1">
      <c r="B9" s="455"/>
      <c r="D9" s="929"/>
      <c r="E9" s="929"/>
      <c r="F9" s="929"/>
      <c r="G9" s="929"/>
      <c r="H9" s="929"/>
      <c r="I9" s="929"/>
      <c r="J9" s="929"/>
      <c r="K9" s="929"/>
      <c r="L9" s="929"/>
      <c r="M9" s="929"/>
      <c r="N9" s="929"/>
    </row>
    <row r="10" spans="1:16" s="19" customFormat="1" ht="21.75" customHeight="1">
      <c r="B10" s="455"/>
      <c r="D10" s="929"/>
      <c r="E10" s="929"/>
      <c r="F10" s="929"/>
      <c r="G10" s="929"/>
      <c r="H10" s="929"/>
      <c r="I10" s="929"/>
      <c r="J10" s="929"/>
      <c r="K10" s="929"/>
      <c r="L10" s="929"/>
      <c r="M10" s="929"/>
      <c r="N10" s="929"/>
    </row>
    <row r="11" spans="1:16" s="19" customFormat="1" ht="21.75" customHeight="1">
      <c r="B11" s="455"/>
      <c r="D11" s="929" t="s">
        <v>1120</v>
      </c>
      <c r="E11" s="929"/>
      <c r="F11" s="929"/>
      <c r="G11" s="929"/>
      <c r="H11" s="929"/>
      <c r="I11" s="929"/>
      <c r="J11" s="929"/>
      <c r="K11" s="929"/>
      <c r="L11" s="929"/>
      <c r="M11" s="929"/>
      <c r="N11" s="929"/>
    </row>
    <row r="12" spans="1:16" s="19" customFormat="1" ht="21.75" customHeight="1">
      <c r="B12" s="455"/>
      <c r="D12" s="929"/>
      <c r="E12" s="929"/>
      <c r="F12" s="929"/>
      <c r="G12" s="929"/>
      <c r="H12" s="929"/>
      <c r="I12" s="929"/>
      <c r="J12" s="929"/>
      <c r="K12" s="929"/>
      <c r="L12" s="929"/>
      <c r="M12" s="929"/>
      <c r="N12" s="929"/>
    </row>
    <row r="13" spans="1:16" s="19" customFormat="1" ht="21.75" customHeight="1">
      <c r="B13" s="455"/>
      <c r="D13" s="929"/>
      <c r="E13" s="929"/>
      <c r="F13" s="929"/>
      <c r="G13" s="929"/>
      <c r="H13" s="929"/>
      <c r="I13" s="929"/>
      <c r="J13" s="929"/>
      <c r="K13" s="929"/>
      <c r="L13" s="929"/>
      <c r="M13" s="929"/>
      <c r="N13" s="929"/>
    </row>
    <row r="14" spans="1:16" s="19" customFormat="1" ht="21.75" customHeight="1">
      <c r="B14" s="455"/>
    </row>
    <row r="15" spans="1:16" s="19" customFormat="1" ht="21.75" customHeight="1">
      <c r="B15" s="548" t="s">
        <v>638</v>
      </c>
      <c r="C15" s="19" t="s">
        <v>349</v>
      </c>
    </row>
    <row r="16" spans="1:16" s="19" customFormat="1" ht="21.75" customHeight="1">
      <c r="B16" s="455"/>
      <c r="C16" s="19" t="s">
        <v>64</v>
      </c>
      <c r="D16" s="550">
        <v>999</v>
      </c>
      <c r="E16" s="551"/>
      <c r="F16" s="551"/>
      <c r="G16" s="455" t="s">
        <v>65</v>
      </c>
      <c r="H16" s="550" t="s">
        <v>688</v>
      </c>
      <c r="I16" s="551"/>
      <c r="K16" s="552" t="s">
        <v>66</v>
      </c>
      <c r="L16" s="550" t="s">
        <v>689</v>
      </c>
      <c r="M16" s="551"/>
      <c r="N16" s="16"/>
    </row>
    <row r="17" spans="2:14" s="19" customFormat="1" ht="21.75" customHeight="1">
      <c r="B17" s="455"/>
      <c r="C17" s="19" t="s">
        <v>67</v>
      </c>
      <c r="D17" s="553" t="s">
        <v>690</v>
      </c>
      <c r="E17" s="554"/>
      <c r="F17" s="554"/>
      <c r="G17" s="455" t="s">
        <v>68</v>
      </c>
      <c r="H17" s="555" t="s">
        <v>691</v>
      </c>
      <c r="I17" s="551"/>
      <c r="K17" s="552" t="s">
        <v>69</v>
      </c>
      <c r="L17" s="556">
        <v>73170</v>
      </c>
      <c r="M17" s="554"/>
      <c r="N17" s="16"/>
    </row>
    <row r="18" spans="2:14" s="19" customFormat="1" ht="21.75" customHeight="1">
      <c r="B18" s="455"/>
      <c r="C18" s="19" t="s">
        <v>70</v>
      </c>
      <c r="D18" s="554" t="s">
        <v>799</v>
      </c>
      <c r="E18" s="554"/>
      <c r="F18" s="554"/>
      <c r="G18" s="455" t="s">
        <v>71</v>
      </c>
      <c r="H18" s="551" t="s">
        <v>800</v>
      </c>
      <c r="I18" s="551"/>
      <c r="K18" s="552" t="s">
        <v>686</v>
      </c>
      <c r="L18" s="554"/>
      <c r="M18" s="554"/>
      <c r="N18" s="16"/>
    </row>
    <row r="19" spans="2:14" s="19" customFormat="1" ht="21.75" customHeight="1">
      <c r="B19" s="455"/>
    </row>
    <row r="20" spans="2:14" s="19" customFormat="1" ht="21.75" customHeight="1">
      <c r="B20" s="548" t="s">
        <v>639</v>
      </c>
      <c r="C20" s="19" t="s">
        <v>561</v>
      </c>
    </row>
    <row r="21" spans="2:14" s="19" customFormat="1" ht="21.75" customHeight="1">
      <c r="B21" s="455"/>
      <c r="C21" s="19" t="s">
        <v>350</v>
      </c>
      <c r="F21" s="19" t="s">
        <v>351</v>
      </c>
      <c r="H21" s="19" t="s">
        <v>352</v>
      </c>
      <c r="J21" s="19" t="s">
        <v>678</v>
      </c>
    </row>
    <row r="22" spans="2:14" s="19" customFormat="1" ht="21.75" customHeight="1">
      <c r="B22" s="455"/>
      <c r="C22" s="19" t="s">
        <v>564</v>
      </c>
      <c r="F22" s="19" t="s">
        <v>645</v>
      </c>
      <c r="G22" s="930" t="s">
        <v>901</v>
      </c>
      <c r="H22" s="930"/>
      <c r="I22" s="930"/>
      <c r="J22" s="930"/>
      <c r="K22" s="930"/>
      <c r="L22" s="930"/>
    </row>
    <row r="23" spans="2:14" s="19" customFormat="1" ht="21.75" customHeight="1">
      <c r="B23" s="548" t="s">
        <v>640</v>
      </c>
      <c r="C23" s="930" t="s">
        <v>768</v>
      </c>
      <c r="D23" s="930"/>
      <c r="E23" s="930"/>
      <c r="F23" s="930"/>
      <c r="G23" s="930"/>
      <c r="H23" s="930"/>
    </row>
    <row r="24" spans="2:14" s="21" customFormat="1" ht="21.75" customHeight="1">
      <c r="B24" s="405"/>
      <c r="C24" s="931" t="s">
        <v>801</v>
      </c>
      <c r="D24" s="931"/>
      <c r="E24" s="931"/>
      <c r="F24" s="931"/>
      <c r="G24" s="931"/>
      <c r="H24" s="557"/>
    </row>
    <row r="25" spans="2:14" s="21" customFormat="1" ht="21.75" customHeight="1">
      <c r="B25" s="405"/>
      <c r="C25" s="931" t="s">
        <v>769</v>
      </c>
      <c r="D25" s="931"/>
      <c r="E25" s="931"/>
      <c r="F25" s="931"/>
      <c r="G25" s="931"/>
      <c r="H25" s="557"/>
    </row>
    <row r="26" spans="2:14" s="21" customFormat="1" ht="21.75" customHeight="1">
      <c r="B26" s="405"/>
      <c r="C26" s="931" t="s">
        <v>770</v>
      </c>
      <c r="D26" s="931"/>
      <c r="E26" s="931"/>
      <c r="F26" s="931"/>
      <c r="G26" s="557"/>
    </row>
    <row r="27" spans="2:14" s="19" customFormat="1" ht="13.5" customHeight="1">
      <c r="B27" s="455"/>
      <c r="D27" s="16"/>
      <c r="G27" s="16"/>
    </row>
    <row r="28" spans="2:14" s="19" customFormat="1" ht="25.5" customHeight="1">
      <c r="B28" s="558" t="s">
        <v>641</v>
      </c>
      <c r="C28" s="21" t="s">
        <v>353</v>
      </c>
      <c r="D28" s="21"/>
      <c r="E28" s="21"/>
      <c r="F28" s="559">
        <v>4</v>
      </c>
      <c r="G28" s="557" t="s">
        <v>31</v>
      </c>
      <c r="H28" s="557"/>
      <c r="I28" s="557"/>
      <c r="J28" s="557"/>
      <c r="K28" s="557"/>
      <c r="L28" s="557"/>
      <c r="M28" s="21"/>
    </row>
    <row r="29" spans="2:14" s="19" customFormat="1" ht="13.5" customHeight="1">
      <c r="B29" s="405"/>
      <c r="C29" s="21"/>
      <c r="D29" s="21"/>
      <c r="E29" s="21"/>
      <c r="F29" s="557"/>
      <c r="G29" s="557"/>
      <c r="H29" s="557"/>
      <c r="I29" s="557"/>
      <c r="J29" s="557"/>
      <c r="K29" s="557"/>
      <c r="L29" s="557"/>
      <c r="M29" s="21"/>
    </row>
    <row r="30" spans="2:14" s="19" customFormat="1" ht="21.75" customHeight="1">
      <c r="B30" s="558" t="s">
        <v>642</v>
      </c>
      <c r="C30" s="21" t="s">
        <v>354</v>
      </c>
      <c r="D30" s="21"/>
      <c r="E30" s="21"/>
      <c r="F30" s="21"/>
      <c r="G30" s="21"/>
      <c r="H30" s="21"/>
      <c r="I30" s="21"/>
      <c r="J30" s="21"/>
      <c r="K30" s="21"/>
      <c r="L30" s="21"/>
      <c r="M30" s="21"/>
    </row>
    <row r="31" spans="2:14" s="19" customFormat="1" ht="26.25" customHeight="1">
      <c r="B31" s="405"/>
      <c r="C31" s="21" t="s">
        <v>355</v>
      </c>
      <c r="D31" s="21"/>
      <c r="E31" s="21"/>
      <c r="F31" s="560">
        <v>754</v>
      </c>
      <c r="G31" s="21" t="s">
        <v>32</v>
      </c>
      <c r="H31" s="561"/>
      <c r="I31" s="21"/>
      <c r="J31" s="21"/>
      <c r="K31" s="21"/>
      <c r="L31" s="21"/>
      <c r="M31" s="21"/>
    </row>
    <row r="32" spans="2:14" s="19" customFormat="1" ht="13.5" customHeight="1">
      <c r="B32" s="405"/>
      <c r="C32" s="21"/>
      <c r="D32" s="21"/>
      <c r="E32" s="21"/>
      <c r="F32" s="557"/>
      <c r="G32" s="21"/>
      <c r="H32" s="561"/>
      <c r="I32" s="21"/>
      <c r="J32" s="21"/>
      <c r="K32" s="21"/>
      <c r="L32" s="21"/>
      <c r="M32" s="21"/>
    </row>
    <row r="33" spans="2:14" s="19" customFormat="1" ht="21.75" customHeight="1">
      <c r="B33" s="558" t="s">
        <v>643</v>
      </c>
      <c r="C33" s="21" t="s">
        <v>356</v>
      </c>
      <c r="D33" s="21"/>
      <c r="E33" s="21"/>
      <c r="F33" s="21"/>
      <c r="G33" s="21"/>
      <c r="H33" s="561"/>
      <c r="I33" s="21"/>
      <c r="J33" s="21"/>
      <c r="K33" s="21"/>
      <c r="L33" s="21"/>
      <c r="M33" s="21"/>
    </row>
    <row r="34" spans="2:14" s="21" customFormat="1" ht="24.75" customHeight="1">
      <c r="B34" s="405"/>
      <c r="C34" s="21" t="s">
        <v>357</v>
      </c>
      <c r="F34" s="557"/>
      <c r="G34" s="560"/>
      <c r="H34" s="562" t="s">
        <v>677</v>
      </c>
    </row>
    <row r="35" spans="2:14" s="19" customFormat="1">
      <c r="B35" s="548" t="s">
        <v>644</v>
      </c>
      <c r="C35" s="16" t="s">
        <v>73</v>
      </c>
      <c r="D35" s="16"/>
      <c r="E35" s="16"/>
      <c r="F35" s="16"/>
      <c r="G35" s="16"/>
      <c r="H35" s="16"/>
      <c r="I35" s="16"/>
      <c r="J35" s="16"/>
      <c r="K35" s="16"/>
      <c r="L35" s="16"/>
    </row>
    <row r="36" spans="2:14" s="19" customFormat="1" ht="14.25" customHeight="1">
      <c r="B36" s="455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2:14" s="19" customFormat="1">
      <c r="B37" s="916" t="s">
        <v>74</v>
      </c>
      <c r="C37" s="916"/>
      <c r="D37" s="916" t="s">
        <v>75</v>
      </c>
      <c r="E37" s="916"/>
      <c r="F37" s="916"/>
      <c r="G37" s="916"/>
      <c r="H37" s="916"/>
      <c r="I37" s="921" t="s">
        <v>76</v>
      </c>
      <c r="J37" s="922"/>
      <c r="K37" s="922"/>
      <c r="L37" s="922"/>
      <c r="M37" s="923"/>
      <c r="N37" s="98" t="s">
        <v>77</v>
      </c>
    </row>
    <row r="38" spans="2:14" s="19" customFormat="1">
      <c r="B38" s="914"/>
      <c r="C38" s="914"/>
      <c r="D38" s="915"/>
      <c r="E38" s="915"/>
      <c r="F38" s="915"/>
      <c r="G38" s="915"/>
      <c r="H38" s="915"/>
      <c r="I38" s="563" t="s">
        <v>570</v>
      </c>
      <c r="J38" s="564"/>
      <c r="K38" s="564"/>
      <c r="L38" s="565"/>
      <c r="M38" s="566"/>
      <c r="N38" s="916"/>
    </row>
    <row r="39" spans="2:14" s="19" customFormat="1">
      <c r="B39" s="914"/>
      <c r="C39" s="914"/>
      <c r="D39" s="915"/>
      <c r="E39" s="915"/>
      <c r="F39" s="915"/>
      <c r="G39" s="915"/>
      <c r="H39" s="915"/>
      <c r="I39" s="567" t="s">
        <v>571</v>
      </c>
      <c r="J39" s="568"/>
      <c r="K39" s="568"/>
      <c r="L39" s="569"/>
      <c r="M39" s="570"/>
      <c r="N39" s="916"/>
    </row>
    <row r="40" spans="2:14" s="19" customFormat="1">
      <c r="B40" s="914"/>
      <c r="C40" s="914"/>
      <c r="D40" s="915"/>
      <c r="E40" s="915"/>
      <c r="F40" s="915"/>
      <c r="G40" s="915"/>
      <c r="H40" s="915"/>
      <c r="I40" s="571" t="s">
        <v>570</v>
      </c>
      <c r="J40" s="17"/>
      <c r="K40" s="17"/>
      <c r="L40" s="462"/>
      <c r="M40" s="572"/>
      <c r="N40" s="916"/>
    </row>
    <row r="41" spans="2:14" s="19" customFormat="1">
      <c r="B41" s="914"/>
      <c r="C41" s="914"/>
      <c r="D41" s="915"/>
      <c r="E41" s="915"/>
      <c r="F41" s="915"/>
      <c r="G41" s="915"/>
      <c r="H41" s="915"/>
      <c r="I41" s="567" t="s">
        <v>571</v>
      </c>
      <c r="J41" s="568"/>
      <c r="K41" s="568"/>
      <c r="L41" s="569"/>
      <c r="M41" s="570"/>
      <c r="N41" s="916"/>
    </row>
    <row r="42" spans="2:14" s="19" customFormat="1">
      <c r="B42" s="914"/>
      <c r="C42" s="914"/>
      <c r="D42" s="915"/>
      <c r="E42" s="915"/>
      <c r="F42" s="915"/>
      <c r="G42" s="915"/>
      <c r="H42" s="915"/>
      <c r="I42" s="571" t="s">
        <v>570</v>
      </c>
      <c r="J42" s="17"/>
      <c r="K42" s="17"/>
      <c r="L42" s="462"/>
      <c r="M42" s="572"/>
      <c r="N42" s="916"/>
    </row>
    <row r="43" spans="2:14" s="19" customFormat="1">
      <c r="B43" s="914"/>
      <c r="C43" s="914"/>
      <c r="D43" s="915"/>
      <c r="E43" s="915"/>
      <c r="F43" s="915"/>
      <c r="G43" s="915"/>
      <c r="H43" s="915"/>
      <c r="I43" s="567" t="s">
        <v>571</v>
      </c>
      <c r="J43" s="568"/>
      <c r="K43" s="568"/>
      <c r="L43" s="569"/>
      <c r="M43" s="570"/>
      <c r="N43" s="916"/>
    </row>
    <row r="44" spans="2:14" s="19" customFormat="1">
      <c r="B44" s="455"/>
    </row>
    <row r="45" spans="2:14" s="19" customFormat="1" ht="63" customHeight="1">
      <c r="B45" s="455"/>
    </row>
    <row r="46" spans="2:14" s="19" customFormat="1">
      <c r="B46" s="917" t="s">
        <v>78</v>
      </c>
      <c r="C46" s="918"/>
      <c r="D46" s="918"/>
      <c r="E46" s="918"/>
      <c r="F46" s="918"/>
      <c r="G46" s="573"/>
      <c r="H46" s="573"/>
      <c r="I46" s="573"/>
      <c r="J46" s="573"/>
      <c r="K46" s="573"/>
      <c r="L46" s="573"/>
      <c r="M46" s="573"/>
      <c r="N46" s="574"/>
    </row>
    <row r="47" spans="2:14" s="19" customFormat="1">
      <c r="B47" s="575" t="s">
        <v>572</v>
      </c>
      <c r="C47" s="576"/>
      <c r="D47" s="576"/>
      <c r="E47" s="576"/>
      <c r="F47" s="576"/>
      <c r="G47" s="577"/>
      <c r="H47" s="577"/>
      <c r="I47" s="577"/>
      <c r="J47" s="577"/>
      <c r="K47" s="577"/>
      <c r="L47" s="577"/>
      <c r="M47" s="577"/>
      <c r="N47" s="578"/>
    </row>
    <row r="48" spans="2:14" s="19" customFormat="1">
      <c r="B48" s="919"/>
      <c r="C48" s="920"/>
      <c r="D48" s="579" t="s">
        <v>405</v>
      </c>
      <c r="E48" s="910" t="s">
        <v>555</v>
      </c>
      <c r="F48" s="910"/>
      <c r="G48" s="910"/>
      <c r="H48" s="910"/>
      <c r="I48" s="910"/>
      <c r="J48" s="910"/>
      <c r="K48" s="910"/>
      <c r="L48" s="910"/>
      <c r="M48" s="910"/>
      <c r="N48" s="911"/>
    </row>
    <row r="49" spans="2:14" s="19" customFormat="1">
      <c r="B49" s="908"/>
      <c r="C49" s="909"/>
      <c r="D49" s="579"/>
      <c r="E49" s="910" t="s">
        <v>414</v>
      </c>
      <c r="F49" s="910"/>
      <c r="G49" s="910"/>
      <c r="H49" s="910"/>
      <c r="I49" s="910"/>
      <c r="J49" s="910"/>
      <c r="K49" s="910"/>
      <c r="L49" s="910"/>
      <c r="M49" s="910"/>
      <c r="N49" s="911"/>
    </row>
    <row r="50" spans="2:14" s="19" customFormat="1">
      <c r="B50" s="908"/>
      <c r="C50" s="909"/>
      <c r="D50" s="579" t="s">
        <v>406</v>
      </c>
      <c r="E50" s="904" t="s">
        <v>1039</v>
      </c>
      <c r="F50" s="904"/>
      <c r="G50" s="904"/>
      <c r="H50" s="904"/>
      <c r="I50" s="904"/>
      <c r="J50" s="904"/>
      <c r="K50" s="904"/>
      <c r="L50" s="904"/>
      <c r="M50" s="904"/>
      <c r="N50" s="905"/>
    </row>
    <row r="51" spans="2:14" s="19" customFormat="1" ht="15.75" customHeight="1">
      <c r="B51" s="580"/>
      <c r="C51" s="579"/>
      <c r="D51" s="579"/>
      <c r="E51" s="904"/>
      <c r="F51" s="904"/>
      <c r="G51" s="904"/>
      <c r="H51" s="904"/>
      <c r="I51" s="904"/>
      <c r="J51" s="904"/>
      <c r="K51" s="904"/>
      <c r="L51" s="904"/>
      <c r="M51" s="904"/>
      <c r="N51" s="905"/>
    </row>
    <row r="52" spans="2:14" s="19" customFormat="1" ht="18" customHeight="1">
      <c r="B52" s="580"/>
      <c r="C52" s="579"/>
      <c r="D52" s="579" t="s">
        <v>407</v>
      </c>
      <c r="E52" s="912" t="s">
        <v>408</v>
      </c>
      <c r="F52" s="912"/>
      <c r="G52" s="912"/>
      <c r="H52" s="912"/>
      <c r="I52" s="912"/>
      <c r="J52" s="912"/>
      <c r="K52" s="912"/>
      <c r="L52" s="912"/>
      <c r="M52" s="912"/>
      <c r="N52" s="913"/>
    </row>
    <row r="53" spans="2:14" s="19" customFormat="1">
      <c r="B53" s="580"/>
      <c r="C53" s="579"/>
      <c r="D53" s="579" t="s">
        <v>409</v>
      </c>
      <c r="E53" s="581" t="s">
        <v>410</v>
      </c>
      <c r="F53" s="582"/>
      <c r="G53" s="582"/>
      <c r="H53" s="582"/>
      <c r="I53" s="582"/>
      <c r="J53" s="582"/>
      <c r="K53" s="582"/>
      <c r="L53" s="582"/>
      <c r="M53" s="582"/>
      <c r="N53" s="583"/>
    </row>
    <row r="54" spans="2:14" s="19" customFormat="1">
      <c r="B54" s="580"/>
      <c r="C54" s="579"/>
      <c r="D54" s="579" t="s">
        <v>411</v>
      </c>
      <c r="E54" s="910" t="s">
        <v>412</v>
      </c>
      <c r="F54" s="910"/>
      <c r="G54" s="910"/>
      <c r="H54" s="910"/>
      <c r="I54" s="910"/>
      <c r="J54" s="910"/>
      <c r="K54" s="910"/>
      <c r="L54" s="910"/>
      <c r="M54" s="910"/>
      <c r="N54" s="911"/>
    </row>
    <row r="55" spans="2:14" s="19" customFormat="1">
      <c r="B55" s="580"/>
      <c r="C55" s="579"/>
      <c r="D55" s="579"/>
      <c r="E55" s="582" t="s">
        <v>413</v>
      </c>
      <c r="F55" s="582"/>
      <c r="G55" s="582"/>
      <c r="H55" s="582"/>
      <c r="I55" s="582"/>
      <c r="J55" s="582"/>
      <c r="K55" s="582"/>
      <c r="L55" s="582"/>
      <c r="M55" s="582"/>
      <c r="N55" s="583"/>
    </row>
    <row r="56" spans="2:14" s="19" customFormat="1">
      <c r="B56" s="575" t="s">
        <v>573</v>
      </c>
      <c r="C56" s="576"/>
      <c r="D56" s="576"/>
      <c r="E56" s="576"/>
      <c r="F56" s="576"/>
      <c r="G56" s="577"/>
      <c r="H56" s="577"/>
      <c r="I56" s="577"/>
      <c r="J56" s="577"/>
      <c r="K56" s="577"/>
      <c r="L56" s="577"/>
      <c r="M56" s="577"/>
      <c r="N56" s="578"/>
    </row>
    <row r="57" spans="2:14" s="19" customFormat="1">
      <c r="B57" s="900"/>
      <c r="C57" s="901"/>
      <c r="D57" s="579" t="s">
        <v>405</v>
      </c>
      <c r="E57" s="581" t="s">
        <v>410</v>
      </c>
      <c r="F57" s="582"/>
      <c r="G57" s="582"/>
      <c r="H57" s="582"/>
      <c r="I57" s="582"/>
      <c r="J57" s="582"/>
      <c r="K57" s="582"/>
      <c r="L57" s="582"/>
      <c r="M57" s="582"/>
      <c r="N57" s="583"/>
    </row>
    <row r="58" spans="2:14" s="19" customFormat="1">
      <c r="B58" s="902"/>
      <c r="C58" s="903"/>
      <c r="D58" s="579" t="s">
        <v>406</v>
      </c>
      <c r="E58" s="904" t="s">
        <v>1040</v>
      </c>
      <c r="F58" s="904"/>
      <c r="G58" s="904"/>
      <c r="H58" s="904"/>
      <c r="I58" s="904"/>
      <c r="J58" s="904"/>
      <c r="K58" s="904"/>
      <c r="L58" s="904"/>
      <c r="M58" s="904"/>
      <c r="N58" s="905"/>
    </row>
    <row r="59" spans="2:14" s="19" customFormat="1" ht="77.25" customHeight="1">
      <c r="B59" s="584"/>
      <c r="C59" s="585"/>
      <c r="D59" s="585"/>
      <c r="E59" s="906"/>
      <c r="F59" s="906"/>
      <c r="G59" s="906"/>
      <c r="H59" s="906"/>
      <c r="I59" s="906"/>
      <c r="J59" s="906"/>
      <c r="K59" s="906"/>
      <c r="L59" s="906"/>
      <c r="M59" s="906"/>
      <c r="N59" s="907"/>
    </row>
    <row r="60" spans="2:14" s="19" customFormat="1">
      <c r="B60" s="45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</row>
  </sheetData>
  <mergeCells count="36">
    <mergeCell ref="B37:C37"/>
    <mergeCell ref="D37:H37"/>
    <mergeCell ref="I37:M37"/>
    <mergeCell ref="A1:N1"/>
    <mergeCell ref="A3:N3"/>
    <mergeCell ref="F4:N4"/>
    <mergeCell ref="F5:N5"/>
    <mergeCell ref="F6:N6"/>
    <mergeCell ref="D8:N10"/>
    <mergeCell ref="D11:N13"/>
    <mergeCell ref="C23:H23"/>
    <mergeCell ref="C24:G24"/>
    <mergeCell ref="C25:G25"/>
    <mergeCell ref="C26:F26"/>
    <mergeCell ref="G22:L22"/>
    <mergeCell ref="B38:C39"/>
    <mergeCell ref="D38:H39"/>
    <mergeCell ref="N38:N39"/>
    <mergeCell ref="B40:C41"/>
    <mergeCell ref="D40:H41"/>
    <mergeCell ref="N40:N41"/>
    <mergeCell ref="B42:C43"/>
    <mergeCell ref="D42:H43"/>
    <mergeCell ref="N42:N43"/>
    <mergeCell ref="B46:F46"/>
    <mergeCell ref="B48:C48"/>
    <mergeCell ref="E48:N48"/>
    <mergeCell ref="B57:C57"/>
    <mergeCell ref="B58:C58"/>
    <mergeCell ref="E58:N59"/>
    <mergeCell ref="B49:C49"/>
    <mergeCell ref="E49:N49"/>
    <mergeCell ref="B50:C50"/>
    <mergeCell ref="E50:N51"/>
    <mergeCell ref="E52:N52"/>
    <mergeCell ref="E54:N54"/>
  </mergeCells>
  <pageMargins left="0.59055118110236227" right="0.15748031496062992" top="0.9055118110236221" bottom="0.74803149606299213" header="0.31496062992125984" footer="0.31496062992125984"/>
  <pageSetup paperSize="9" scale="95" orientation="portrait" r:id="rId1"/>
  <headerFooter>
    <oddFooter>&amp;C&amp;"TH SarabunPSK,Bold"&amp;16 &amp;P</oddFooter>
  </headerFooter>
  <rowBreaks count="1" manualBreakCount="1">
    <brk id="34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7297" r:id="rId4" name="Check Box 1">
              <controlPr defaultSize="0" autoFill="0" autoLine="0" autoPict="0">
                <anchor moveWithCells="1">
                  <from>
                    <xdr:col>2</xdr:col>
                    <xdr:colOff>66675</xdr:colOff>
                    <xdr:row>7</xdr:row>
                    <xdr:rowOff>9525</xdr:rowOff>
                  </from>
                  <to>
                    <xdr:col>2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98" r:id="rId5" name="Check Box 2">
              <controlPr defaultSize="0" autoFill="0" autoLine="0" autoPict="0">
                <anchor moveWithCells="1">
                  <from>
                    <xdr:col>2</xdr:col>
                    <xdr:colOff>66675</xdr:colOff>
                    <xdr:row>10</xdr:row>
                    <xdr:rowOff>0</xdr:rowOff>
                  </from>
                  <to>
                    <xdr:col>2</xdr:col>
                    <xdr:colOff>400050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99" r:id="rId6" name="Check Box 3">
              <controlPr defaultSize="0" autoFill="0" autoLine="0" autoPict="0">
                <anchor moveWithCells="1">
                  <from>
                    <xdr:col>8</xdr:col>
                    <xdr:colOff>47625</xdr:colOff>
                    <xdr:row>37</xdr:row>
                    <xdr:rowOff>0</xdr:rowOff>
                  </from>
                  <to>
                    <xdr:col>8</xdr:col>
                    <xdr:colOff>295275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0" r:id="rId7" name="Check Box 4">
              <controlPr defaultSize="0" autoFill="0" autoLine="0" autoPict="0">
                <anchor moveWithCells="1">
                  <from>
                    <xdr:col>8</xdr:col>
                    <xdr:colOff>47625</xdr:colOff>
                    <xdr:row>38</xdr:row>
                    <xdr:rowOff>0</xdr:rowOff>
                  </from>
                  <to>
                    <xdr:col>8</xdr:col>
                    <xdr:colOff>295275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1" r:id="rId8" name="Check Box 5">
              <controlPr defaultSize="0" autoFill="0" autoLine="0" autoPict="0">
                <anchor moveWithCells="1">
                  <from>
                    <xdr:col>8</xdr:col>
                    <xdr:colOff>47625</xdr:colOff>
                    <xdr:row>39</xdr:row>
                    <xdr:rowOff>0</xdr:rowOff>
                  </from>
                  <to>
                    <xdr:col>8</xdr:col>
                    <xdr:colOff>295275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2" r:id="rId9" name="Check Box 6">
              <controlPr defaultSize="0" autoFill="0" autoLine="0" autoPict="0">
                <anchor moveWithCells="1">
                  <from>
                    <xdr:col>8</xdr:col>
                    <xdr:colOff>47625</xdr:colOff>
                    <xdr:row>40</xdr:row>
                    <xdr:rowOff>0</xdr:rowOff>
                  </from>
                  <to>
                    <xdr:col>8</xdr:col>
                    <xdr:colOff>295275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3" r:id="rId10" name="Check Box 7">
              <controlPr defaultSize="0" autoFill="0" autoLine="0" autoPict="0">
                <anchor moveWithCells="1">
                  <from>
                    <xdr:col>8</xdr:col>
                    <xdr:colOff>47625</xdr:colOff>
                    <xdr:row>41</xdr:row>
                    <xdr:rowOff>0</xdr:rowOff>
                  </from>
                  <to>
                    <xdr:col>8</xdr:col>
                    <xdr:colOff>295275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4" r:id="rId11" name="Check Box 8">
              <controlPr defaultSize="0" autoFill="0" autoLine="0" autoPict="0">
                <anchor moveWithCells="1">
                  <from>
                    <xdr:col>8</xdr:col>
                    <xdr:colOff>47625</xdr:colOff>
                    <xdr:row>42</xdr:row>
                    <xdr:rowOff>0</xdr:rowOff>
                  </from>
                  <to>
                    <xdr:col>8</xdr:col>
                    <xdr:colOff>295275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5" r:id="rId12" name="Check Box 9">
              <controlPr defaultSize="0" autoFill="0" autoLine="0" autoPict="0">
                <anchor moveWithCells="1">
                  <from>
                    <xdr:col>8</xdr:col>
                    <xdr:colOff>47625</xdr:colOff>
                    <xdr:row>39</xdr:row>
                    <xdr:rowOff>0</xdr:rowOff>
                  </from>
                  <to>
                    <xdr:col>8</xdr:col>
                    <xdr:colOff>295275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6" r:id="rId13" name="Check Box 10">
              <controlPr defaultSize="0" autoFill="0" autoLine="0" autoPict="0">
                <anchor moveWithCells="1">
                  <from>
                    <xdr:col>8</xdr:col>
                    <xdr:colOff>47625</xdr:colOff>
                    <xdr:row>40</xdr:row>
                    <xdr:rowOff>0</xdr:rowOff>
                  </from>
                  <to>
                    <xdr:col>8</xdr:col>
                    <xdr:colOff>295275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7" r:id="rId14" name="Check Box 11">
              <controlPr defaultSize="0" autoFill="0" autoLine="0" autoPict="0">
                <anchor moveWithCells="1">
                  <from>
                    <xdr:col>8</xdr:col>
                    <xdr:colOff>47625</xdr:colOff>
                    <xdr:row>41</xdr:row>
                    <xdr:rowOff>0</xdr:rowOff>
                  </from>
                  <to>
                    <xdr:col>8</xdr:col>
                    <xdr:colOff>295275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8" r:id="rId15" name="Check Box 12">
              <controlPr defaultSize="0" autoFill="0" autoLine="0" autoPict="0">
                <anchor moveWithCells="1">
                  <from>
                    <xdr:col>8</xdr:col>
                    <xdr:colOff>47625</xdr:colOff>
                    <xdr:row>42</xdr:row>
                    <xdr:rowOff>0</xdr:rowOff>
                  </from>
                  <to>
                    <xdr:col>8</xdr:col>
                    <xdr:colOff>295275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09" r:id="rId16" name="Check Box 13">
              <controlPr defaultSize="0" autoFill="0" autoLine="0" autoPict="0">
                <anchor moveWithCells="1">
                  <from>
                    <xdr:col>2</xdr:col>
                    <xdr:colOff>47625</xdr:colOff>
                    <xdr:row>20</xdr:row>
                    <xdr:rowOff>0</xdr:rowOff>
                  </from>
                  <to>
                    <xdr:col>2</xdr:col>
                    <xdr:colOff>304800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0" r:id="rId17" name="Check Box 14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9525</xdr:rowOff>
                  </from>
                  <to>
                    <xdr:col>2</xdr:col>
                    <xdr:colOff>304800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1" r:id="rId18" name="Check Box 15">
              <controlPr defaultSize="0" autoFill="0" autoLine="0" autoPict="0">
                <anchor moveWithCells="1">
                  <from>
                    <xdr:col>5</xdr:col>
                    <xdr:colOff>47625</xdr:colOff>
                    <xdr:row>20</xdr:row>
                    <xdr:rowOff>0</xdr:rowOff>
                  </from>
                  <to>
                    <xdr:col>5</xdr:col>
                    <xdr:colOff>304800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2" r:id="rId19" name="Check Box 16">
              <controlPr defaultSize="0" autoFill="0" autoLine="0" autoPict="0">
                <anchor moveWithCells="1">
                  <from>
                    <xdr:col>5</xdr:col>
                    <xdr:colOff>47625</xdr:colOff>
                    <xdr:row>21</xdr:row>
                    <xdr:rowOff>0</xdr:rowOff>
                  </from>
                  <to>
                    <xdr:col>5</xdr:col>
                    <xdr:colOff>304800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3" r:id="rId20" name="Check Box 17">
              <controlPr defaultSize="0" autoFill="0" autoLine="0" autoPict="0">
                <anchor moveWithCells="1">
                  <from>
                    <xdr:col>7</xdr:col>
                    <xdr:colOff>47625</xdr:colOff>
                    <xdr:row>20</xdr:row>
                    <xdr:rowOff>0</xdr:rowOff>
                  </from>
                  <to>
                    <xdr:col>8</xdr:col>
                    <xdr:colOff>85725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4" r:id="rId21" name="Check Box 18">
              <controlPr defaultSize="0" autoFill="0" autoLine="0" autoPict="0">
                <anchor moveWithCells="1">
                  <from>
                    <xdr:col>9</xdr:col>
                    <xdr:colOff>47625</xdr:colOff>
                    <xdr:row>20</xdr:row>
                    <xdr:rowOff>0</xdr:rowOff>
                  </from>
                  <to>
                    <xdr:col>9</xdr:col>
                    <xdr:colOff>304800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5" r:id="rId22" name="Check Box 19">
              <controlPr defaultSize="0" autoFill="0" autoLine="0" autoPict="0">
                <anchor moveWithCells="1">
                  <from>
                    <xdr:col>8</xdr:col>
                    <xdr:colOff>47625</xdr:colOff>
                    <xdr:row>39</xdr:row>
                    <xdr:rowOff>0</xdr:rowOff>
                  </from>
                  <to>
                    <xdr:col>8</xdr:col>
                    <xdr:colOff>295275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6" r:id="rId23" name="Check Box 20">
              <controlPr defaultSize="0" autoFill="0" autoLine="0" autoPict="0">
                <anchor moveWithCells="1">
                  <from>
                    <xdr:col>8</xdr:col>
                    <xdr:colOff>47625</xdr:colOff>
                    <xdr:row>40</xdr:row>
                    <xdr:rowOff>0</xdr:rowOff>
                  </from>
                  <to>
                    <xdr:col>8</xdr:col>
                    <xdr:colOff>295275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7" r:id="rId24" name="Check Box 21">
              <controlPr defaultSize="0" autoFill="0" autoLine="0" autoPict="0">
                <anchor moveWithCells="1">
                  <from>
                    <xdr:col>8</xdr:col>
                    <xdr:colOff>47625</xdr:colOff>
                    <xdr:row>41</xdr:row>
                    <xdr:rowOff>0</xdr:rowOff>
                  </from>
                  <to>
                    <xdr:col>8</xdr:col>
                    <xdr:colOff>295275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18" r:id="rId25" name="Check Box 22">
              <controlPr defaultSize="0" autoFill="0" autoLine="0" autoPict="0">
                <anchor moveWithCells="1">
                  <from>
                    <xdr:col>8</xdr:col>
                    <xdr:colOff>47625</xdr:colOff>
                    <xdr:row>42</xdr:row>
                    <xdr:rowOff>0</xdr:rowOff>
                  </from>
                  <to>
                    <xdr:col>8</xdr:col>
                    <xdr:colOff>295275</xdr:colOff>
                    <xdr:row>42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35"/>
  <sheetViews>
    <sheetView topLeftCell="A12" workbookViewId="0">
      <selection activeCell="B30" sqref="B30:M30"/>
    </sheetView>
  </sheetViews>
  <sheetFormatPr defaultColWidth="9" defaultRowHeight="21.75"/>
  <cols>
    <col min="1" max="1" width="2.625" style="735" customWidth="1"/>
    <col min="2" max="2" width="4.625" style="735" customWidth="1"/>
    <col min="3" max="3" width="4.375" style="735" customWidth="1"/>
    <col min="4" max="4" width="4.75" style="735" customWidth="1"/>
    <col min="5" max="5" width="5.5" style="735" customWidth="1"/>
    <col min="6" max="6" width="6" style="735" customWidth="1"/>
    <col min="7" max="7" width="4.875" style="735" customWidth="1"/>
    <col min="8" max="8" width="4.625" style="735" customWidth="1"/>
    <col min="9" max="9" width="3.375" style="735" customWidth="1"/>
    <col min="10" max="10" width="7.125" style="735" customWidth="1"/>
    <col min="11" max="11" width="6.75" style="735" customWidth="1"/>
    <col min="12" max="12" width="12.625" style="735" customWidth="1"/>
    <col min="13" max="13" width="13.5" style="735" customWidth="1"/>
    <col min="14" max="14" width="9.375" style="735" customWidth="1"/>
    <col min="15" max="16384" width="9" style="735"/>
  </cols>
  <sheetData>
    <row r="1" spans="1:13">
      <c r="A1" s="1078" t="s">
        <v>196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</row>
    <row r="2" spans="1:13">
      <c r="A2" s="1078" t="s">
        <v>197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</row>
    <row r="3" spans="1:13" ht="11.25" customHeight="1">
      <c r="A3" s="736"/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</row>
    <row r="4" spans="1:13">
      <c r="A4" s="736" t="s">
        <v>198</v>
      </c>
      <c r="B4" s="736" t="s">
        <v>199</v>
      </c>
      <c r="C4" s="736"/>
      <c r="D4" s="737"/>
      <c r="E4" s="737">
        <v>3</v>
      </c>
      <c r="F4" s="737"/>
      <c r="G4" s="736"/>
      <c r="H4" s="736"/>
      <c r="I4" s="736"/>
      <c r="J4" s="736"/>
      <c r="K4" s="736"/>
      <c r="L4" s="736"/>
      <c r="M4" s="736"/>
    </row>
    <row r="5" spans="1:13">
      <c r="A5" s="736" t="s">
        <v>200</v>
      </c>
      <c r="B5" s="736" t="s">
        <v>201</v>
      </c>
      <c r="C5" s="737"/>
      <c r="D5" s="1079" t="s">
        <v>1005</v>
      </c>
      <c r="E5" s="1079"/>
      <c r="F5" s="1079"/>
      <c r="G5" s="1079"/>
      <c r="H5" s="1079"/>
      <c r="I5" s="1079"/>
      <c r="J5" s="1079"/>
      <c r="K5" s="737"/>
      <c r="L5" s="737"/>
      <c r="M5" s="737"/>
    </row>
    <row r="6" spans="1:13">
      <c r="A6" s="736" t="s">
        <v>202</v>
      </c>
      <c r="B6" s="736" t="s">
        <v>203</v>
      </c>
      <c r="C6" s="736"/>
      <c r="D6" s="736"/>
      <c r="E6" s="1077" t="s">
        <v>1006</v>
      </c>
      <c r="F6" s="1077"/>
      <c r="G6" s="1077"/>
      <c r="H6" s="1077"/>
      <c r="I6" s="736"/>
      <c r="J6" s="736" t="s">
        <v>204</v>
      </c>
      <c r="K6" s="1077" t="s">
        <v>1007</v>
      </c>
      <c r="L6" s="1077"/>
      <c r="M6" s="1077"/>
    </row>
    <row r="7" spans="1:13">
      <c r="A7" s="736" t="s">
        <v>205</v>
      </c>
      <c r="B7" s="736" t="s">
        <v>206</v>
      </c>
      <c r="C7" s="736"/>
      <c r="D7" s="737"/>
      <c r="E7" s="737" t="s">
        <v>1195</v>
      </c>
      <c r="F7" s="737"/>
      <c r="G7" s="737"/>
      <c r="H7" s="737"/>
      <c r="I7" s="737"/>
      <c r="J7" s="737"/>
      <c r="K7" s="737"/>
      <c r="L7" s="737"/>
      <c r="M7" s="738"/>
    </row>
    <row r="8" spans="1:13">
      <c r="A8" s="736" t="s">
        <v>207</v>
      </c>
      <c r="B8" s="736" t="s">
        <v>346</v>
      </c>
      <c r="C8" s="736"/>
      <c r="D8" s="736"/>
      <c r="E8" s="736"/>
      <c r="F8" s="738" t="s">
        <v>1197</v>
      </c>
      <c r="G8" s="738"/>
      <c r="H8" s="736"/>
      <c r="I8" s="736"/>
      <c r="J8" s="736"/>
      <c r="K8" s="736"/>
      <c r="L8" s="736"/>
      <c r="M8" s="736"/>
    </row>
    <row r="9" spans="1:13">
      <c r="A9" s="736" t="s">
        <v>208</v>
      </c>
      <c r="B9" s="736" t="s">
        <v>209</v>
      </c>
      <c r="C9" s="736"/>
      <c r="D9" s="737"/>
      <c r="E9" s="1079" t="s">
        <v>1008</v>
      </c>
      <c r="F9" s="1079"/>
      <c r="G9" s="1079"/>
      <c r="H9" s="1079"/>
      <c r="I9" s="1079"/>
      <c r="J9" s="1079"/>
      <c r="K9" s="1079"/>
      <c r="L9" s="1079"/>
      <c r="M9" s="737"/>
    </row>
    <row r="10" spans="1:13">
      <c r="A10" s="736" t="s">
        <v>210</v>
      </c>
      <c r="B10" s="736" t="s">
        <v>211</v>
      </c>
      <c r="C10" s="736"/>
      <c r="D10" s="738"/>
      <c r="E10" s="1077" t="s">
        <v>1009</v>
      </c>
      <c r="F10" s="1077"/>
      <c r="G10" s="1077"/>
      <c r="H10" s="1077"/>
      <c r="I10" s="1077"/>
      <c r="J10" s="1077"/>
      <c r="K10" s="1077"/>
      <c r="L10" s="1077"/>
      <c r="M10" s="1077"/>
    </row>
    <row r="11" spans="1:13">
      <c r="A11" s="736"/>
      <c r="B11" s="737"/>
      <c r="C11" s="1079"/>
      <c r="D11" s="1079"/>
      <c r="E11" s="1079"/>
      <c r="F11" s="1079"/>
      <c r="G11" s="1079"/>
      <c r="H11" s="1079"/>
      <c r="I11" s="1079"/>
      <c r="J11" s="1079"/>
      <c r="K11" s="1079"/>
      <c r="L11" s="1079"/>
      <c r="M11" s="1079"/>
    </row>
    <row r="12" spans="1:13" ht="10.5" customHeight="1">
      <c r="A12" s="736"/>
      <c r="B12" s="736"/>
      <c r="C12" s="736"/>
      <c r="D12" s="736"/>
      <c r="E12" s="736"/>
      <c r="F12" s="736"/>
      <c r="G12" s="736"/>
      <c r="H12" s="736"/>
      <c r="I12" s="736"/>
      <c r="J12" s="736"/>
      <c r="K12" s="736"/>
      <c r="L12" s="736"/>
      <c r="M12" s="736"/>
    </row>
    <row r="13" spans="1:13">
      <c r="A13" s="736"/>
      <c r="B13" s="736"/>
      <c r="C13" s="736"/>
      <c r="D13" s="736"/>
      <c r="E13" s="736"/>
      <c r="F13" s="736"/>
      <c r="G13" s="736"/>
      <c r="H13" s="736"/>
      <c r="I13" s="736"/>
      <c r="J13" s="736"/>
      <c r="K13" s="739" t="s">
        <v>182</v>
      </c>
      <c r="L13" s="739" t="s">
        <v>168</v>
      </c>
      <c r="M13" s="739" t="s">
        <v>183</v>
      </c>
    </row>
    <row r="14" spans="1:13">
      <c r="A14" s="736" t="s">
        <v>213</v>
      </c>
      <c r="B14" s="736" t="s">
        <v>214</v>
      </c>
      <c r="C14" s="736"/>
      <c r="D14" s="736"/>
      <c r="E14" s="736"/>
      <c r="F14" s="736"/>
      <c r="G14" s="736"/>
      <c r="H14" s="736"/>
      <c r="I14" s="736"/>
      <c r="J14" s="736"/>
      <c r="K14" s="744">
        <v>0</v>
      </c>
      <c r="L14" s="745">
        <f>L15-L16</f>
        <v>70680.06</v>
      </c>
      <c r="M14" s="745">
        <f>L14*3.62</f>
        <v>255861.81719999999</v>
      </c>
    </row>
    <row r="15" spans="1:13">
      <c r="A15" s="736" t="s">
        <v>215</v>
      </c>
      <c r="B15" s="736" t="s">
        <v>218</v>
      </c>
      <c r="C15" s="736"/>
      <c r="D15" s="736"/>
      <c r="E15" s="736"/>
      <c r="F15" s="736"/>
      <c r="G15" s="736"/>
      <c r="H15" s="736"/>
      <c r="I15" s="736"/>
      <c r="J15" s="736"/>
      <c r="K15" s="742">
        <v>0</v>
      </c>
      <c r="L15" s="741">
        <v>85672.8</v>
      </c>
      <c r="M15" s="742">
        <f>L15*3.62</f>
        <v>310135.53600000002</v>
      </c>
    </row>
    <row r="16" spans="1:13">
      <c r="A16" s="736" t="s">
        <v>216</v>
      </c>
      <c r="B16" s="736" t="s">
        <v>217</v>
      </c>
      <c r="C16" s="736"/>
      <c r="D16" s="736"/>
      <c r="E16" s="736"/>
      <c r="F16" s="736"/>
      <c r="G16" s="736"/>
      <c r="H16" s="736"/>
      <c r="I16" s="736"/>
      <c r="J16" s="736"/>
      <c r="K16" s="740">
        <v>0</v>
      </c>
      <c r="L16" s="741">
        <v>14992.74</v>
      </c>
      <c r="M16" s="742">
        <f>L16*3.62</f>
        <v>54273.718800000002</v>
      </c>
    </row>
    <row r="17" spans="1:13">
      <c r="A17" s="736" t="s">
        <v>219</v>
      </c>
      <c r="B17" s="736" t="s">
        <v>220</v>
      </c>
      <c r="C17" s="736"/>
      <c r="D17" s="736"/>
      <c r="E17" s="736"/>
      <c r="F17" s="736"/>
      <c r="G17" s="736"/>
      <c r="H17" s="736"/>
      <c r="I17" s="736"/>
      <c r="J17" s="736"/>
      <c r="K17" s="736"/>
      <c r="L17" s="742">
        <v>130000</v>
      </c>
      <c r="M17" s="743" t="s">
        <v>148</v>
      </c>
    </row>
    <row r="18" spans="1:13">
      <c r="A18" s="736" t="s">
        <v>221</v>
      </c>
      <c r="B18" s="736" t="s">
        <v>222</v>
      </c>
      <c r="C18" s="736"/>
      <c r="D18" s="736"/>
      <c r="E18" s="736"/>
      <c r="F18" s="736"/>
      <c r="G18" s="736"/>
      <c r="H18" s="736"/>
      <c r="I18" s="736"/>
      <c r="J18" s="736"/>
      <c r="K18" s="736"/>
      <c r="L18" s="742">
        <f>L17/M14</f>
        <v>0.50808675332115949</v>
      </c>
      <c r="M18" s="743" t="s">
        <v>212</v>
      </c>
    </row>
    <row r="19" spans="1:13">
      <c r="A19" s="736" t="s">
        <v>223</v>
      </c>
      <c r="B19" s="736" t="s">
        <v>224</v>
      </c>
      <c r="C19" s="736"/>
      <c r="D19" s="736"/>
      <c r="E19" s="736"/>
      <c r="F19" s="736"/>
      <c r="G19" s="736"/>
      <c r="H19" s="736"/>
      <c r="I19" s="736"/>
      <c r="J19" s="736"/>
      <c r="K19" s="736"/>
      <c r="L19" s="736"/>
      <c r="M19" s="736"/>
    </row>
    <row r="20" spans="1:13">
      <c r="A20" s="736"/>
      <c r="B20" s="1079" t="s">
        <v>1010</v>
      </c>
      <c r="C20" s="1079"/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</row>
    <row r="21" spans="1:13">
      <c r="A21" s="736"/>
      <c r="B21" s="1077"/>
      <c r="C21" s="1077"/>
      <c r="D21" s="1077"/>
      <c r="E21" s="1077"/>
      <c r="F21" s="1077"/>
      <c r="G21" s="1077"/>
      <c r="H21" s="1077"/>
      <c r="I21" s="1077"/>
      <c r="J21" s="1077"/>
      <c r="K21" s="1077"/>
      <c r="L21" s="1077"/>
      <c r="M21" s="1077"/>
    </row>
    <row r="22" spans="1:13">
      <c r="A22" s="736"/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</row>
    <row r="23" spans="1:13" ht="12" customHeight="1">
      <c r="A23" s="736"/>
      <c r="B23" s="736"/>
      <c r="C23" s="736"/>
      <c r="D23" s="736"/>
      <c r="E23" s="736"/>
      <c r="F23" s="736"/>
      <c r="G23" s="736"/>
      <c r="H23" s="736"/>
      <c r="I23" s="736"/>
      <c r="J23" s="736"/>
      <c r="K23" s="736"/>
      <c r="L23" s="736"/>
      <c r="M23" s="736"/>
    </row>
    <row r="24" spans="1:13">
      <c r="A24" s="736" t="s">
        <v>225</v>
      </c>
      <c r="B24" s="736" t="s">
        <v>226</v>
      </c>
      <c r="C24" s="736"/>
      <c r="D24" s="736"/>
      <c r="E24" s="736"/>
      <c r="F24" s="736"/>
      <c r="G24" s="736"/>
      <c r="H24" s="736"/>
      <c r="I24" s="736"/>
      <c r="J24" s="736"/>
      <c r="K24" s="736"/>
      <c r="L24" s="736"/>
      <c r="M24" s="736"/>
    </row>
    <row r="25" spans="1:13">
      <c r="A25" s="736"/>
      <c r="B25" s="737"/>
      <c r="C25" s="1079" t="s">
        <v>836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</row>
    <row r="26" spans="1:13" ht="24" customHeight="1">
      <c r="A26" s="736"/>
      <c r="B26" s="1077" t="s">
        <v>837</v>
      </c>
      <c r="C26" s="1077"/>
      <c r="D26" s="1077"/>
      <c r="E26" s="1077"/>
      <c r="F26" s="1077"/>
      <c r="G26" s="1077"/>
      <c r="H26" s="1077"/>
      <c r="I26" s="1077"/>
      <c r="J26" s="1077"/>
      <c r="K26" s="1077"/>
      <c r="L26" s="1077"/>
      <c r="M26" s="1077"/>
    </row>
    <row r="27" spans="1:13" ht="24" customHeight="1">
      <c r="A27" s="736" t="s">
        <v>227</v>
      </c>
      <c r="B27" s="736" t="s">
        <v>228</v>
      </c>
      <c r="C27" s="736"/>
      <c r="D27" s="736"/>
      <c r="E27" s="736"/>
      <c r="F27" s="736"/>
      <c r="G27" s="736"/>
      <c r="H27" s="736"/>
      <c r="I27" s="736"/>
      <c r="J27" s="736"/>
      <c r="K27" s="736"/>
      <c r="L27" s="736"/>
      <c r="M27" s="736"/>
    </row>
    <row r="28" spans="1:13">
      <c r="A28" s="736"/>
      <c r="B28" s="746"/>
      <c r="C28" s="746" t="s">
        <v>1191</v>
      </c>
      <c r="D28" s="746"/>
      <c r="E28" s="746"/>
      <c r="F28" s="746"/>
      <c r="G28" s="746"/>
      <c r="H28" s="746"/>
      <c r="I28" s="746"/>
      <c r="J28" s="746"/>
      <c r="K28" s="746"/>
      <c r="L28" s="746"/>
      <c r="M28" s="746"/>
    </row>
    <row r="29" spans="1:13">
      <c r="A29" s="736"/>
      <c r="B29" s="1077" t="s">
        <v>1192</v>
      </c>
      <c r="C29" s="1077"/>
      <c r="D29" s="1077"/>
      <c r="E29" s="1077"/>
      <c r="F29" s="1077"/>
      <c r="G29" s="1077"/>
      <c r="H29" s="1077"/>
      <c r="I29" s="1077"/>
      <c r="J29" s="1077"/>
      <c r="K29" s="1077"/>
      <c r="L29" s="1077"/>
      <c r="M29" s="1077"/>
    </row>
    <row r="30" spans="1:13">
      <c r="A30" s="736"/>
      <c r="B30" s="1077" t="s">
        <v>1193</v>
      </c>
      <c r="C30" s="1077"/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</row>
    <row r="31" spans="1:13">
      <c r="A31" s="736"/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</row>
    <row r="32" spans="1:13">
      <c r="A32" s="736"/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</row>
    <row r="33" spans="1:13">
      <c r="A33" s="736"/>
      <c r="B33" s="1077"/>
      <c r="C33" s="1077"/>
      <c r="D33" s="1077"/>
      <c r="E33" s="1077"/>
      <c r="F33" s="1077"/>
      <c r="G33" s="1077"/>
      <c r="H33" s="1077"/>
      <c r="I33" s="1077"/>
      <c r="J33" s="1077"/>
      <c r="K33" s="1077"/>
      <c r="L33" s="1077"/>
      <c r="M33" s="1077"/>
    </row>
    <row r="34" spans="1:13">
      <c r="A34" s="736"/>
      <c r="B34" s="1077"/>
      <c r="C34" s="1077"/>
      <c r="D34" s="1077"/>
      <c r="E34" s="1077"/>
      <c r="F34" s="1077"/>
      <c r="G34" s="1077"/>
      <c r="H34" s="1077"/>
      <c r="I34" s="1077"/>
      <c r="J34" s="1077"/>
      <c r="K34" s="1077"/>
      <c r="L34" s="1077"/>
      <c r="M34" s="1077"/>
    </row>
    <row r="35" spans="1:13" ht="23.1" customHeight="1">
      <c r="A35" s="736"/>
      <c r="B35" s="736"/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</row>
  </sheetData>
  <mergeCells count="18">
    <mergeCell ref="E9:L9"/>
    <mergeCell ref="A1:M1"/>
    <mergeCell ref="A2:M2"/>
    <mergeCell ref="D5:J5"/>
    <mergeCell ref="E6:H6"/>
    <mergeCell ref="K6:M6"/>
    <mergeCell ref="B34:M34"/>
    <mergeCell ref="E10:M10"/>
    <mergeCell ref="C11:M11"/>
    <mergeCell ref="B20:M20"/>
    <mergeCell ref="B21:M21"/>
    <mergeCell ref="C25:M25"/>
    <mergeCell ref="B26:M26"/>
    <mergeCell ref="B29:M29"/>
    <mergeCell ref="B30:M30"/>
    <mergeCell ref="B31:M31"/>
    <mergeCell ref="B32:M32"/>
    <mergeCell ref="B33:M33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6" tint="-0.249977111117893"/>
  </sheetPr>
  <dimension ref="A1:Q35"/>
  <sheetViews>
    <sheetView showGridLines="0" view="pageBreakPreview" topLeftCell="A6" zoomScaleNormal="100" zoomScaleSheetLayoutView="100" workbookViewId="0">
      <selection activeCell="M9" sqref="M9"/>
    </sheetView>
  </sheetViews>
  <sheetFormatPr defaultColWidth="9" defaultRowHeight="21.75"/>
  <cols>
    <col min="1" max="1" width="2.375" style="735" customWidth="1"/>
    <col min="2" max="2" width="8.25" style="735" customWidth="1"/>
    <col min="3" max="3" width="4.375" style="735" customWidth="1"/>
    <col min="4" max="4" width="2.875" style="735" customWidth="1"/>
    <col min="5" max="5" width="2.375" style="735" customWidth="1"/>
    <col min="6" max="6" width="6" style="735" customWidth="1"/>
    <col min="7" max="7" width="9" style="735"/>
    <col min="8" max="8" width="3.625" style="735" customWidth="1"/>
    <col min="9" max="9" width="2.75" style="735" customWidth="1"/>
    <col min="10" max="10" width="6" style="735" customWidth="1"/>
    <col min="11" max="11" width="12.375" style="735" customWidth="1"/>
    <col min="12" max="12" width="11.5" style="735" customWidth="1"/>
    <col min="13" max="13" width="14.125" style="735" customWidth="1"/>
    <col min="14" max="14" width="9" style="735"/>
    <col min="15" max="15" width="10.75" style="735" customWidth="1"/>
    <col min="16" max="16" width="13.5" style="735" customWidth="1"/>
    <col min="17" max="17" width="10.625" style="735" customWidth="1"/>
    <col min="18" max="16384" width="9" style="735"/>
  </cols>
  <sheetData>
    <row r="1" spans="1:17" ht="49.5" customHeight="1">
      <c r="A1" s="1083" t="s">
        <v>196</v>
      </c>
      <c r="B1" s="1083"/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</row>
    <row r="2" spans="1:17">
      <c r="A2" s="1083" t="s">
        <v>229</v>
      </c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</row>
    <row r="3" spans="1:17" ht="11.25" customHeight="1">
      <c r="K3" s="783"/>
      <c r="L3" s="783"/>
    </row>
    <row r="4" spans="1:17">
      <c r="A4" s="735" t="s">
        <v>198</v>
      </c>
      <c r="B4" s="735" t="s">
        <v>199</v>
      </c>
      <c r="D4" s="737"/>
      <c r="E4" s="737"/>
      <c r="F4" s="737"/>
      <c r="K4" s="784"/>
      <c r="L4" s="785"/>
    </row>
    <row r="5" spans="1:17">
      <c r="A5" s="735" t="s">
        <v>200</v>
      </c>
      <c r="B5" s="735" t="s">
        <v>201</v>
      </c>
      <c r="C5" s="737"/>
      <c r="D5" s="737"/>
      <c r="E5" s="737"/>
      <c r="F5" s="738"/>
      <c r="G5" s="737"/>
      <c r="H5" s="737"/>
      <c r="I5" s="737"/>
      <c r="J5" s="737"/>
      <c r="K5" s="786"/>
      <c r="L5" s="786"/>
      <c r="M5" s="737"/>
    </row>
    <row r="6" spans="1:17">
      <c r="A6" s="735" t="s">
        <v>202</v>
      </c>
      <c r="B6" s="735" t="s">
        <v>203</v>
      </c>
      <c r="E6" s="738"/>
      <c r="F6" s="738"/>
      <c r="G6" s="738"/>
      <c r="H6" s="738"/>
      <c r="J6" s="735" t="s">
        <v>204</v>
      </c>
      <c r="K6" s="738"/>
      <c r="L6" s="738"/>
      <c r="M6" s="737"/>
    </row>
    <row r="7" spans="1:17">
      <c r="A7" s="735" t="s">
        <v>205</v>
      </c>
      <c r="B7" s="735" t="s">
        <v>206</v>
      </c>
      <c r="D7" s="737"/>
      <c r="E7" s="737"/>
      <c r="F7" s="737"/>
      <c r="G7" s="737"/>
      <c r="H7" s="737"/>
      <c r="I7" s="737"/>
      <c r="J7" s="737"/>
      <c r="K7" s="737"/>
      <c r="L7" s="737"/>
      <c r="M7" s="737"/>
    </row>
    <row r="8" spans="1:17">
      <c r="A8" s="735" t="s">
        <v>207</v>
      </c>
      <c r="B8" s="735" t="s">
        <v>346</v>
      </c>
      <c r="F8" s="738"/>
      <c r="G8" s="738"/>
      <c r="H8" s="736"/>
      <c r="I8" s="736"/>
      <c r="J8" s="736"/>
      <c r="K8" s="736"/>
      <c r="L8" s="736"/>
    </row>
    <row r="9" spans="1:17">
      <c r="A9" s="735" t="s">
        <v>208</v>
      </c>
      <c r="B9" s="735" t="s">
        <v>209</v>
      </c>
      <c r="D9" s="737"/>
      <c r="E9" s="737"/>
      <c r="F9" s="737"/>
      <c r="G9" s="737"/>
      <c r="H9" s="737"/>
      <c r="I9" s="737"/>
      <c r="J9" s="737"/>
      <c r="K9" s="737"/>
      <c r="L9" s="737"/>
      <c r="M9" s="737"/>
    </row>
    <row r="10" spans="1:17">
      <c r="A10" s="735" t="s">
        <v>210</v>
      </c>
      <c r="B10" s="735" t="s">
        <v>211</v>
      </c>
      <c r="D10" s="738"/>
      <c r="E10" s="738"/>
      <c r="F10" s="738"/>
      <c r="G10" s="738"/>
      <c r="H10" s="738"/>
      <c r="I10" s="738"/>
      <c r="J10" s="738"/>
      <c r="K10" s="738"/>
      <c r="L10" s="738"/>
      <c r="M10" s="737"/>
      <c r="P10" s="787"/>
    </row>
    <row r="11" spans="1:17">
      <c r="B11" s="737"/>
      <c r="C11" s="737"/>
      <c r="D11" s="737"/>
      <c r="E11" s="737"/>
      <c r="F11" s="737"/>
      <c r="G11" s="737"/>
      <c r="H11" s="737"/>
      <c r="I11" s="737"/>
      <c r="J11" s="737"/>
      <c r="K11" s="737"/>
      <c r="L11" s="737"/>
      <c r="M11" s="737"/>
      <c r="P11" s="787"/>
    </row>
    <row r="12" spans="1:17"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P12" s="787"/>
    </row>
    <row r="13" spans="1:17" ht="10.5" customHeight="1"/>
    <row r="14" spans="1:17">
      <c r="K14" s="739" t="s">
        <v>347</v>
      </c>
      <c r="L14" s="739" t="s">
        <v>179</v>
      </c>
      <c r="M14" s="739" t="s">
        <v>183</v>
      </c>
      <c r="O14" s="788"/>
      <c r="P14" s="788"/>
      <c r="Q14" s="788"/>
    </row>
    <row r="15" spans="1:17">
      <c r="A15" s="735" t="s">
        <v>213</v>
      </c>
      <c r="B15" s="735" t="s">
        <v>214</v>
      </c>
      <c r="K15" s="789"/>
      <c r="L15" s="789"/>
      <c r="M15" s="789"/>
    </row>
    <row r="16" spans="1:17">
      <c r="A16" s="735" t="s">
        <v>215</v>
      </c>
      <c r="B16" s="735" t="s">
        <v>218</v>
      </c>
      <c r="K16" s="789"/>
      <c r="L16" s="789"/>
      <c r="M16" s="789"/>
    </row>
    <row r="17" spans="1:17">
      <c r="A17" s="735" t="s">
        <v>216</v>
      </c>
      <c r="B17" s="735" t="s">
        <v>217</v>
      </c>
      <c r="K17" s="789"/>
      <c r="L17" s="789"/>
      <c r="M17" s="789"/>
    </row>
    <row r="18" spans="1:17">
      <c r="A18" s="735" t="s">
        <v>219</v>
      </c>
      <c r="B18" s="735" t="s">
        <v>220</v>
      </c>
      <c r="L18" s="789"/>
      <c r="M18" s="743" t="s">
        <v>148</v>
      </c>
      <c r="O18" s="790"/>
      <c r="P18" s="790"/>
      <c r="Q18" s="790"/>
    </row>
    <row r="19" spans="1:17">
      <c r="A19" s="735" t="s">
        <v>221</v>
      </c>
      <c r="B19" s="735" t="s">
        <v>222</v>
      </c>
      <c r="L19" s="791"/>
      <c r="M19" s="743" t="s">
        <v>212</v>
      </c>
    </row>
    <row r="20" spans="1:17">
      <c r="A20" s="735" t="s">
        <v>223</v>
      </c>
      <c r="B20" s="735" t="s">
        <v>224</v>
      </c>
      <c r="O20" s="792"/>
      <c r="P20" s="792"/>
      <c r="Q20" s="792"/>
    </row>
    <row r="21" spans="1:17">
      <c r="B21" s="737"/>
      <c r="C21" s="737"/>
      <c r="D21" s="737"/>
      <c r="E21" s="737"/>
      <c r="F21" s="737"/>
      <c r="G21" s="737"/>
      <c r="H21" s="737"/>
      <c r="I21" s="737"/>
      <c r="J21" s="737"/>
      <c r="K21" s="737"/>
      <c r="L21" s="737"/>
      <c r="M21" s="737"/>
    </row>
    <row r="22" spans="1:17"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  <c r="O22" s="788"/>
      <c r="P22" s="788"/>
      <c r="Q22" s="788"/>
    </row>
    <row r="23" spans="1:17">
      <c r="B23" s="737"/>
      <c r="C23" s="737"/>
      <c r="D23" s="737"/>
      <c r="E23" s="737"/>
      <c r="F23" s="737"/>
      <c r="G23" s="737"/>
      <c r="H23" s="737"/>
      <c r="I23" s="737"/>
      <c r="J23" s="737"/>
      <c r="K23" s="737"/>
      <c r="L23" s="737"/>
      <c r="M23" s="737"/>
      <c r="O23" s="788"/>
      <c r="P23" s="788"/>
      <c r="Q23" s="788"/>
    </row>
    <row r="24" spans="1:17">
      <c r="B24" s="737"/>
      <c r="C24" s="737"/>
      <c r="D24" s="737"/>
      <c r="E24" s="737"/>
      <c r="F24" s="737"/>
      <c r="G24" s="737"/>
      <c r="H24" s="737"/>
      <c r="I24" s="737"/>
      <c r="J24" s="737"/>
      <c r="K24" s="737"/>
      <c r="L24" s="737"/>
      <c r="M24" s="737"/>
    </row>
    <row r="25" spans="1:17" ht="12" customHeight="1"/>
    <row r="26" spans="1:17">
      <c r="A26" s="735" t="s">
        <v>225</v>
      </c>
      <c r="B26" s="735" t="s">
        <v>226</v>
      </c>
      <c r="Q26" s="788"/>
    </row>
    <row r="27" spans="1:17">
      <c r="B27" s="737"/>
      <c r="C27" s="737"/>
      <c r="D27" s="737"/>
      <c r="E27" s="737"/>
      <c r="F27" s="737"/>
      <c r="G27" s="737"/>
      <c r="H27" s="737"/>
      <c r="I27" s="737"/>
      <c r="J27" s="737"/>
      <c r="K27" s="737"/>
      <c r="L27" s="737"/>
      <c r="M27" s="737"/>
    </row>
    <row r="28" spans="1:17">
      <c r="B28" s="737"/>
      <c r="C28" s="737"/>
      <c r="D28" s="737"/>
      <c r="E28" s="737"/>
      <c r="F28" s="737"/>
      <c r="G28" s="737"/>
      <c r="H28" s="737"/>
      <c r="I28" s="737"/>
      <c r="J28" s="737"/>
      <c r="K28" s="737"/>
      <c r="L28" s="737"/>
      <c r="M28" s="737"/>
    </row>
    <row r="29" spans="1:17" ht="21" customHeight="1">
      <c r="B29" s="737"/>
      <c r="C29" s="737"/>
      <c r="D29" s="737"/>
      <c r="E29" s="737"/>
      <c r="F29" s="737"/>
      <c r="G29" s="737"/>
      <c r="H29" s="737"/>
      <c r="I29" s="737"/>
      <c r="J29" s="737"/>
      <c r="K29" s="737"/>
      <c r="L29" s="737"/>
      <c r="M29" s="737"/>
    </row>
    <row r="30" spans="1:17">
      <c r="B30" s="737"/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737"/>
    </row>
    <row r="31" spans="1:17">
      <c r="A31" s="735" t="s">
        <v>227</v>
      </c>
      <c r="B31" s="735" t="s">
        <v>228</v>
      </c>
      <c r="C31" s="793"/>
      <c r="D31" s="793"/>
      <c r="E31" s="793"/>
      <c r="F31" s="793"/>
      <c r="G31" s="793"/>
      <c r="H31" s="793"/>
      <c r="I31" s="793"/>
      <c r="J31" s="793"/>
      <c r="K31" s="793"/>
      <c r="L31" s="793"/>
      <c r="M31" s="793"/>
    </row>
    <row r="32" spans="1:17">
      <c r="B32" s="737"/>
      <c r="C32" s="737"/>
      <c r="D32" s="737"/>
      <c r="E32" s="737"/>
      <c r="F32" s="737"/>
      <c r="G32" s="737"/>
      <c r="H32" s="737"/>
      <c r="I32" s="737"/>
      <c r="J32" s="737"/>
      <c r="K32" s="737"/>
      <c r="L32" s="737"/>
      <c r="M32" s="737"/>
    </row>
    <row r="33" spans="2:13">
      <c r="B33" s="737"/>
      <c r="C33" s="737"/>
      <c r="D33" s="737"/>
      <c r="E33" s="737"/>
      <c r="F33" s="737"/>
      <c r="G33" s="737"/>
      <c r="H33" s="737"/>
      <c r="I33" s="737"/>
      <c r="J33" s="737"/>
      <c r="K33" s="737"/>
      <c r="L33" s="737"/>
      <c r="M33" s="737"/>
    </row>
    <row r="34" spans="2:13">
      <c r="B34" s="737"/>
      <c r="C34" s="737"/>
      <c r="D34" s="737"/>
      <c r="E34" s="737"/>
      <c r="F34" s="737"/>
      <c r="G34" s="737"/>
      <c r="H34" s="737"/>
      <c r="I34" s="737"/>
      <c r="J34" s="737"/>
      <c r="K34" s="737"/>
      <c r="L34" s="737"/>
      <c r="M34" s="737"/>
    </row>
    <row r="35" spans="2:13">
      <c r="B35" s="737"/>
      <c r="C35" s="737"/>
      <c r="D35" s="737"/>
      <c r="E35" s="737"/>
      <c r="F35" s="737"/>
      <c r="G35" s="737"/>
      <c r="H35" s="737"/>
      <c r="I35" s="737"/>
      <c r="J35" s="737"/>
      <c r="K35" s="737"/>
      <c r="L35" s="737"/>
      <c r="M35" s="737"/>
    </row>
  </sheetData>
  <mergeCells count="2">
    <mergeCell ref="A1:M1"/>
    <mergeCell ref="A2:M2"/>
  </mergeCells>
  <phoneticPr fontId="3" type="noConversion"/>
  <pageMargins left="0.70866141732283472" right="0.31496062992125984" top="0.74803149606299213" bottom="0.74803149606299213" header="0.31496062992125984" footer="0.31496062992125984"/>
  <pageSetup paperSize="9" scale="98" firstPageNumber="27" orientation="portrait" r:id="rId1"/>
  <headerFooter>
    <oddFooter>&amp;C&amp;"TH SarabunPSK,ตัวหนา"&amp;16 32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V19"/>
  <sheetViews>
    <sheetView showGridLines="0" view="pageBreakPreview" zoomScaleNormal="100" zoomScaleSheetLayoutView="100" workbookViewId="0">
      <selection activeCell="A10" sqref="A10:Q10"/>
    </sheetView>
  </sheetViews>
  <sheetFormatPr defaultColWidth="9" defaultRowHeight="18.75" customHeight="1"/>
  <cols>
    <col min="1" max="1" width="7.25" style="19" customWidth="1"/>
    <col min="2" max="2" width="27.75" style="19" customWidth="1"/>
    <col min="3" max="3" width="11.75" style="19" customWidth="1"/>
    <col min="4" max="4" width="10.125" style="19" customWidth="1"/>
    <col min="5" max="16" width="5.125" style="19" customWidth="1"/>
    <col min="17" max="17" width="16.5" style="19" customWidth="1"/>
    <col min="18" max="18" width="3.25" style="19" customWidth="1"/>
    <col min="19" max="16384" width="9" style="19"/>
  </cols>
  <sheetData>
    <row r="1" spans="1:22" s="21" customFormat="1" ht="53.25" customHeight="1">
      <c r="A1" s="404" t="s">
        <v>602</v>
      </c>
    </row>
    <row r="2" spans="1:22" s="21" customFormat="1" ht="18.75" customHeight="1">
      <c r="A2" s="977" t="s">
        <v>1203</v>
      </c>
      <c r="B2" s="977"/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77"/>
      <c r="O2" s="977"/>
      <c r="P2" s="977"/>
      <c r="Q2" s="977"/>
    </row>
    <row r="4" spans="1:22" ht="18.75" customHeight="1">
      <c r="A4" s="1084" t="s">
        <v>74</v>
      </c>
      <c r="B4" s="1084" t="s">
        <v>727</v>
      </c>
      <c r="C4" s="1084" t="s">
        <v>728</v>
      </c>
      <c r="D4" s="1085" t="s">
        <v>729</v>
      </c>
      <c r="E4" s="1087" t="s">
        <v>72</v>
      </c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4" t="s">
        <v>195</v>
      </c>
    </row>
    <row r="5" spans="1:22" ht="18.75" customHeight="1">
      <c r="A5" s="1084"/>
      <c r="B5" s="1084"/>
      <c r="C5" s="1084"/>
      <c r="D5" s="1086"/>
      <c r="E5" s="794" t="s">
        <v>79</v>
      </c>
      <c r="F5" s="794" t="s">
        <v>80</v>
      </c>
      <c r="G5" s="794" t="s">
        <v>81</v>
      </c>
      <c r="H5" s="794" t="s">
        <v>82</v>
      </c>
      <c r="I5" s="794" t="s">
        <v>83</v>
      </c>
      <c r="J5" s="794" t="s">
        <v>84</v>
      </c>
      <c r="K5" s="794" t="s">
        <v>85</v>
      </c>
      <c r="L5" s="794" t="s">
        <v>86</v>
      </c>
      <c r="M5" s="794" t="s">
        <v>87</v>
      </c>
      <c r="N5" s="794" t="s">
        <v>88</v>
      </c>
      <c r="O5" s="794" t="s">
        <v>89</v>
      </c>
      <c r="P5" s="794" t="s">
        <v>90</v>
      </c>
      <c r="Q5" s="1084"/>
    </row>
    <row r="6" spans="1:22" s="800" customFormat="1" ht="18.75" customHeight="1">
      <c r="A6" s="795">
        <v>1</v>
      </c>
      <c r="B6" s="796" t="s">
        <v>731</v>
      </c>
      <c r="C6" s="795" t="s">
        <v>730</v>
      </c>
      <c r="D6" s="795">
        <v>10</v>
      </c>
      <c r="E6" s="795"/>
      <c r="F6" s="797"/>
      <c r="G6" s="797"/>
      <c r="H6" s="797"/>
      <c r="I6" s="798" t="s">
        <v>122</v>
      </c>
      <c r="J6" s="797"/>
      <c r="K6" s="797"/>
      <c r="L6" s="797"/>
      <c r="M6" s="797"/>
      <c r="N6" s="797"/>
      <c r="O6" s="798"/>
      <c r="P6" s="798"/>
      <c r="Q6" s="861" t="s">
        <v>732</v>
      </c>
      <c r="S6" s="1088"/>
      <c r="T6" s="1088"/>
      <c r="U6" s="1088"/>
      <c r="V6" s="1088"/>
    </row>
    <row r="7" spans="1:22" s="800" customFormat="1" ht="18.75" customHeight="1">
      <c r="A7" s="795">
        <v>2</v>
      </c>
      <c r="B7" s="796" t="s">
        <v>733</v>
      </c>
      <c r="C7" s="795" t="s">
        <v>730</v>
      </c>
      <c r="D7" s="795">
        <v>10</v>
      </c>
      <c r="E7" s="795"/>
      <c r="F7" s="797"/>
      <c r="G7" s="797"/>
      <c r="H7" s="797"/>
      <c r="I7" s="798" t="s">
        <v>122</v>
      </c>
      <c r="J7" s="797"/>
      <c r="K7" s="797"/>
      <c r="L7" s="797"/>
      <c r="M7" s="797"/>
      <c r="N7" s="797"/>
      <c r="O7" s="798"/>
      <c r="P7" s="798"/>
      <c r="Q7" s="861" t="s">
        <v>732</v>
      </c>
      <c r="S7" s="1088"/>
      <c r="T7" s="1088"/>
      <c r="U7" s="1088"/>
      <c r="V7" s="1088"/>
    </row>
    <row r="8" spans="1:22" s="800" customFormat="1" ht="18.75" customHeight="1">
      <c r="A8" s="795">
        <v>3</v>
      </c>
      <c r="B8" s="796" t="s">
        <v>902</v>
      </c>
      <c r="C8" s="795" t="s">
        <v>730</v>
      </c>
      <c r="D8" s="795">
        <v>1</v>
      </c>
      <c r="E8" s="795"/>
      <c r="F8" s="797"/>
      <c r="G8" s="797"/>
      <c r="H8" s="797"/>
      <c r="I8" s="798"/>
      <c r="J8" s="797"/>
      <c r="K8" s="801" t="s">
        <v>122</v>
      </c>
      <c r="L8" s="797"/>
      <c r="M8" s="797"/>
      <c r="N8" s="801" t="s">
        <v>122</v>
      </c>
      <c r="O8" s="798"/>
      <c r="P8" s="798"/>
      <c r="Q8" s="799" t="s">
        <v>903</v>
      </c>
    </row>
    <row r="9" spans="1:22" s="807" customFormat="1" ht="18.75" customHeight="1">
      <c r="A9" s="802"/>
      <c r="B9" s="803"/>
      <c r="C9" s="802"/>
      <c r="D9" s="802"/>
      <c r="E9" s="802"/>
      <c r="F9" s="804"/>
      <c r="G9" s="804"/>
      <c r="H9" s="804"/>
      <c r="I9" s="804"/>
      <c r="J9" s="804"/>
      <c r="K9" s="804"/>
      <c r="L9" s="804"/>
      <c r="M9" s="804"/>
      <c r="N9" s="804"/>
      <c r="O9" s="805"/>
      <c r="P9" s="805"/>
      <c r="Q9" s="806"/>
    </row>
    <row r="10" spans="1:22" s="807" customFormat="1" ht="18.75" customHeight="1">
      <c r="A10" s="977" t="s">
        <v>1204</v>
      </c>
      <c r="B10" s="977"/>
      <c r="C10" s="977"/>
      <c r="D10" s="977"/>
      <c r="E10" s="977"/>
      <c r="F10" s="977"/>
      <c r="G10" s="977"/>
      <c r="H10" s="977"/>
      <c r="I10" s="977"/>
      <c r="J10" s="977"/>
      <c r="K10" s="977"/>
      <c r="L10" s="977"/>
      <c r="M10" s="977"/>
      <c r="N10" s="977"/>
      <c r="O10" s="977"/>
      <c r="P10" s="977"/>
      <c r="Q10" s="977"/>
    </row>
    <row r="11" spans="1:22" ht="18.75" customHeight="1">
      <c r="A11" s="808"/>
      <c r="B11" s="809"/>
      <c r="C11" s="808"/>
      <c r="D11" s="808"/>
      <c r="E11" s="808"/>
      <c r="F11" s="810"/>
      <c r="G11" s="810"/>
      <c r="H11" s="810"/>
      <c r="I11" s="810"/>
      <c r="J11" s="810"/>
      <c r="K11" s="810"/>
      <c r="L11" s="810"/>
      <c r="M11" s="810"/>
      <c r="N11" s="810"/>
      <c r="O11" s="811"/>
      <c r="P11" s="811"/>
      <c r="Q11" s="812"/>
    </row>
    <row r="12" spans="1:22" ht="18.75" customHeight="1">
      <c r="A12" s="1084" t="s">
        <v>74</v>
      </c>
      <c r="B12" s="1084" t="s">
        <v>727</v>
      </c>
      <c r="C12" s="1089" t="s">
        <v>664</v>
      </c>
      <c r="D12" s="1085" t="s">
        <v>729</v>
      </c>
      <c r="E12" s="1087" t="s">
        <v>72</v>
      </c>
      <c r="F12" s="1087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4" t="s">
        <v>195</v>
      </c>
    </row>
    <row r="13" spans="1:22" s="800" customFormat="1" ht="18.75" customHeight="1">
      <c r="A13" s="1084"/>
      <c r="B13" s="1084"/>
      <c r="C13" s="1090"/>
      <c r="D13" s="1086"/>
      <c r="E13" s="794" t="s">
        <v>79</v>
      </c>
      <c r="F13" s="794" t="s">
        <v>80</v>
      </c>
      <c r="G13" s="794" t="s">
        <v>81</v>
      </c>
      <c r="H13" s="794" t="s">
        <v>82</v>
      </c>
      <c r="I13" s="794" t="s">
        <v>83</v>
      </c>
      <c r="J13" s="794" t="s">
        <v>84</v>
      </c>
      <c r="K13" s="794" t="s">
        <v>85</v>
      </c>
      <c r="L13" s="794" t="s">
        <v>86</v>
      </c>
      <c r="M13" s="794" t="s">
        <v>87</v>
      </c>
      <c r="N13" s="794" t="s">
        <v>88</v>
      </c>
      <c r="O13" s="794" t="s">
        <v>89</v>
      </c>
      <c r="P13" s="794" t="s">
        <v>90</v>
      </c>
      <c r="Q13" s="1084"/>
    </row>
    <row r="14" spans="1:22" s="800" customFormat="1" ht="18.75" customHeight="1">
      <c r="A14" s="795">
        <v>1</v>
      </c>
      <c r="B14" s="796" t="s">
        <v>734</v>
      </c>
      <c r="C14" s="795" t="s">
        <v>735</v>
      </c>
      <c r="D14" s="795">
        <v>13</v>
      </c>
      <c r="E14" s="795" t="s">
        <v>122</v>
      </c>
      <c r="F14" s="795" t="s">
        <v>122</v>
      </c>
      <c r="G14" s="795" t="s">
        <v>122</v>
      </c>
      <c r="H14" s="795" t="s">
        <v>122</v>
      </c>
      <c r="I14" s="795" t="s">
        <v>122</v>
      </c>
      <c r="J14" s="795" t="s">
        <v>122</v>
      </c>
      <c r="K14" s="795" t="s">
        <v>122</v>
      </c>
      <c r="L14" s="795" t="s">
        <v>122</v>
      </c>
      <c r="M14" s="795" t="s">
        <v>122</v>
      </c>
      <c r="N14" s="795" t="s">
        <v>122</v>
      </c>
      <c r="O14" s="795" t="s">
        <v>122</v>
      </c>
      <c r="P14" s="795" t="s">
        <v>122</v>
      </c>
      <c r="Q14" s="799" t="s">
        <v>792</v>
      </c>
    </row>
    <row r="15" spans="1:22" s="800" customFormat="1" ht="18.75" customHeight="1">
      <c r="A15" s="795">
        <v>2</v>
      </c>
      <c r="B15" s="796" t="s">
        <v>904</v>
      </c>
      <c r="C15" s="795" t="s">
        <v>735</v>
      </c>
      <c r="D15" s="795">
        <v>13</v>
      </c>
      <c r="E15" s="795" t="s">
        <v>122</v>
      </c>
      <c r="F15" s="795" t="s">
        <v>122</v>
      </c>
      <c r="G15" s="795" t="s">
        <v>122</v>
      </c>
      <c r="H15" s="795" t="s">
        <v>122</v>
      </c>
      <c r="I15" s="795" t="s">
        <v>122</v>
      </c>
      <c r="J15" s="795" t="s">
        <v>122</v>
      </c>
      <c r="K15" s="795" t="s">
        <v>122</v>
      </c>
      <c r="L15" s="795" t="s">
        <v>122</v>
      </c>
      <c r="M15" s="795" t="s">
        <v>122</v>
      </c>
      <c r="N15" s="795" t="s">
        <v>122</v>
      </c>
      <c r="O15" s="795" t="s">
        <v>122</v>
      </c>
      <c r="P15" s="795" t="s">
        <v>122</v>
      </c>
      <c r="Q15" s="799" t="s">
        <v>792</v>
      </c>
    </row>
    <row r="16" spans="1:22" s="800" customFormat="1" ht="18.75" customHeight="1">
      <c r="A16" s="795"/>
      <c r="B16" s="796"/>
      <c r="C16" s="795"/>
      <c r="D16" s="795"/>
      <c r="E16" s="795"/>
      <c r="F16" s="795"/>
      <c r="G16" s="795"/>
      <c r="H16" s="795"/>
      <c r="I16" s="795"/>
      <c r="J16" s="795"/>
      <c r="K16" s="795"/>
      <c r="L16" s="795"/>
      <c r="M16" s="795"/>
      <c r="N16" s="795"/>
      <c r="O16" s="795"/>
      <c r="P16" s="795"/>
      <c r="Q16" s="799"/>
    </row>
    <row r="17" spans="1:17" ht="18.75" customHeight="1">
      <c r="A17" s="795"/>
      <c r="B17" s="796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9"/>
    </row>
    <row r="18" spans="1:17" ht="18.75" customHeight="1"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813"/>
      <c r="P18" s="813"/>
      <c r="Q18" s="813"/>
    </row>
    <row r="19" spans="1:17" ht="18.75" customHeight="1">
      <c r="A19" s="814" t="s">
        <v>736</v>
      </c>
    </row>
  </sheetData>
  <mergeCells count="15">
    <mergeCell ref="S6:V7"/>
    <mergeCell ref="A10:Q10"/>
    <mergeCell ref="A12:A13"/>
    <mergeCell ref="B12:B13"/>
    <mergeCell ref="C12:C13"/>
    <mergeCell ref="D12:D13"/>
    <mergeCell ref="E12:P12"/>
    <mergeCell ref="Q12:Q13"/>
    <mergeCell ref="A2:Q2"/>
    <mergeCell ref="A4:A5"/>
    <mergeCell ref="B4:B5"/>
    <mergeCell ref="C4:C5"/>
    <mergeCell ref="D4:D5"/>
    <mergeCell ref="E4:P4"/>
    <mergeCell ref="Q4:Q5"/>
  </mergeCells>
  <pageMargins left="0.82677165354330717" right="0.15748031496062992" top="0.62992125984251968" bottom="0.62992125984251968" header="0.31496062992125984" footer="0.27559055118110237"/>
  <pageSetup paperSize="9" scale="95" firstPageNumber="28" orientation="landscape" r:id="rId1"/>
  <headerFooter>
    <oddFooter>&amp;C&amp;"TH SarabunPSK,ตัวหนา"&amp;16 33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K29"/>
  <sheetViews>
    <sheetView showGridLines="0" view="pageBreakPreview" topLeftCell="A12" zoomScale="90" zoomScaleNormal="100" zoomScaleSheetLayoutView="90" workbookViewId="0">
      <selection activeCell="A12" sqref="A1:XFD1048576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/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24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4.7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9.75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39.75" customHeight="1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39" customHeight="1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1172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35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I32"/>
  <sheetViews>
    <sheetView showGridLines="0" view="pageBreakPreview" topLeftCell="A13" zoomScale="80" zoomScaleNormal="100" zoomScaleSheetLayoutView="80" workbookViewId="0">
      <selection sqref="A1:XFD1048576"/>
    </sheetView>
  </sheetViews>
  <sheetFormatPr defaultColWidth="9" defaultRowHeight="24"/>
  <cols>
    <col min="1" max="7" width="9" style="19"/>
    <col min="8" max="8" width="10.625" style="19" customWidth="1"/>
    <col min="9" max="9" width="7.875" style="19" customWidth="1"/>
    <col min="10" max="10" width="9" style="19"/>
    <col min="11" max="11" width="1.5" style="19" customWidth="1"/>
    <col min="12" max="16384" width="9" style="19"/>
  </cols>
  <sheetData>
    <row r="1" spans="1:9" s="22" customFormat="1">
      <c r="A1" s="937" t="s">
        <v>604</v>
      </c>
      <c r="B1" s="937"/>
      <c r="C1" s="937"/>
      <c r="D1" s="937"/>
      <c r="E1" s="937"/>
      <c r="F1" s="937"/>
      <c r="G1" s="937"/>
    </row>
    <row r="2" spans="1:9" s="22" customFormat="1">
      <c r="A2" s="1091" t="s">
        <v>605</v>
      </c>
      <c r="B2" s="930"/>
      <c r="C2" s="930"/>
      <c r="D2" s="930"/>
      <c r="E2" s="930"/>
      <c r="F2" s="930"/>
      <c r="G2" s="930"/>
      <c r="H2" s="930"/>
    </row>
    <row r="3" spans="1:9" s="22" customFormat="1">
      <c r="A3" s="930"/>
      <c r="B3" s="930"/>
      <c r="C3" s="930"/>
      <c r="D3" s="930"/>
      <c r="E3" s="930"/>
      <c r="F3" s="930"/>
      <c r="G3" s="930"/>
      <c r="H3" s="930"/>
    </row>
    <row r="4" spans="1:9" ht="32.25" customHeight="1">
      <c r="A4" s="19" t="s">
        <v>603</v>
      </c>
    </row>
    <row r="5" spans="1:9" ht="26.25" customHeight="1">
      <c r="B5" s="374" t="s">
        <v>415</v>
      </c>
      <c r="C5" s="377" t="s">
        <v>416</v>
      </c>
      <c r="D5" s="377"/>
      <c r="E5" s="457"/>
      <c r="F5" s="379" t="s">
        <v>417</v>
      </c>
      <c r="H5" s="379"/>
      <c r="I5" s="379"/>
    </row>
    <row r="6" spans="1:9">
      <c r="B6" s="374"/>
      <c r="C6" s="945" t="s">
        <v>708</v>
      </c>
      <c r="D6" s="945"/>
      <c r="E6" s="945"/>
      <c r="F6" s="377" t="s">
        <v>418</v>
      </c>
      <c r="H6" s="379"/>
      <c r="I6" s="379"/>
    </row>
    <row r="7" spans="1:9">
      <c r="B7" s="378"/>
      <c r="C7" s="377" t="s">
        <v>419</v>
      </c>
      <c r="D7" s="377"/>
      <c r="E7" s="378"/>
      <c r="F7" s="379" t="s">
        <v>420</v>
      </c>
      <c r="H7" s="379"/>
      <c r="I7" s="379"/>
    </row>
    <row r="8" spans="1:9">
      <c r="B8" s="378"/>
      <c r="C8" s="377" t="s">
        <v>421</v>
      </c>
      <c r="D8" s="377"/>
      <c r="F8" s="377" t="s">
        <v>422</v>
      </c>
      <c r="H8" s="379"/>
      <c r="I8" s="379"/>
    </row>
    <row r="9" spans="1:9">
      <c r="B9" s="374" t="s">
        <v>423</v>
      </c>
      <c r="C9" s="379" t="s">
        <v>400</v>
      </c>
      <c r="D9" s="379"/>
      <c r="F9" s="379" t="s">
        <v>424</v>
      </c>
      <c r="H9" s="379"/>
      <c r="I9" s="379"/>
    </row>
    <row r="10" spans="1:9">
      <c r="B10" s="374"/>
      <c r="C10" s="945" t="s">
        <v>737</v>
      </c>
      <c r="D10" s="945"/>
      <c r="E10" s="945"/>
      <c r="F10" s="377" t="s">
        <v>426</v>
      </c>
      <c r="H10" s="379"/>
      <c r="I10" s="379"/>
    </row>
    <row r="11" spans="1:9">
      <c r="B11" s="374"/>
      <c r="C11" s="377" t="s">
        <v>427</v>
      </c>
      <c r="D11" s="379"/>
      <c r="E11" s="379"/>
      <c r="G11" s="378"/>
      <c r="H11" s="377"/>
      <c r="I11" s="379"/>
    </row>
    <row r="12" spans="1:9">
      <c r="B12" s="374" t="s">
        <v>423</v>
      </c>
      <c r="C12" s="379" t="s">
        <v>428</v>
      </c>
      <c r="D12" s="945" t="s">
        <v>796</v>
      </c>
      <c r="E12" s="945"/>
      <c r="G12" s="378"/>
      <c r="H12" s="946"/>
      <c r="I12" s="946"/>
    </row>
    <row r="13" spans="1:9">
      <c r="B13" s="380"/>
      <c r="C13" s="380"/>
      <c r="D13" s="380"/>
      <c r="E13" s="380"/>
      <c r="F13" s="380"/>
      <c r="G13" s="380"/>
      <c r="H13" s="380"/>
      <c r="I13" s="380"/>
    </row>
    <row r="14" spans="1:9">
      <c r="A14" s="19" t="s">
        <v>1063</v>
      </c>
      <c r="F14" s="16"/>
      <c r="G14" s="16"/>
    </row>
    <row r="15" spans="1:9">
      <c r="A15" s="19" t="s">
        <v>1064</v>
      </c>
      <c r="F15" s="16"/>
      <c r="G15" s="16"/>
    </row>
    <row r="16" spans="1:9" ht="24" customHeight="1">
      <c r="A16" s="593"/>
      <c r="B16" s="593"/>
      <c r="C16" s="593"/>
      <c r="D16" s="593"/>
      <c r="E16" s="593"/>
      <c r="F16" s="593"/>
      <c r="G16" s="593"/>
      <c r="H16" s="593"/>
      <c r="I16" s="593"/>
    </row>
    <row r="17" spans="1:9" ht="24" customHeight="1">
      <c r="A17" s="593"/>
      <c r="B17" s="593"/>
      <c r="C17" s="593"/>
      <c r="D17" s="593"/>
      <c r="E17" s="593"/>
      <c r="F17" s="593"/>
      <c r="G17" s="593"/>
      <c r="H17" s="593"/>
      <c r="I17" s="593"/>
    </row>
    <row r="18" spans="1:9" ht="24" customHeight="1">
      <c r="A18" s="593"/>
      <c r="B18" s="593"/>
      <c r="C18" s="593"/>
      <c r="D18" s="593"/>
      <c r="E18" s="593"/>
      <c r="F18" s="593"/>
      <c r="G18" s="593"/>
      <c r="H18" s="593"/>
      <c r="I18" s="593"/>
    </row>
    <row r="19" spans="1:9" ht="24" customHeight="1">
      <c r="A19" s="593"/>
      <c r="B19" s="593"/>
      <c r="C19" s="593"/>
      <c r="D19" s="593"/>
      <c r="E19" s="593"/>
      <c r="F19" s="593"/>
      <c r="G19" s="593"/>
      <c r="H19" s="593"/>
      <c r="I19" s="593"/>
    </row>
    <row r="20" spans="1:9" ht="24" customHeight="1">
      <c r="A20" s="593"/>
      <c r="B20" s="593"/>
      <c r="C20" s="593"/>
      <c r="D20" s="593"/>
      <c r="E20" s="593"/>
      <c r="F20" s="593"/>
      <c r="G20" s="593"/>
      <c r="H20" s="593"/>
      <c r="I20" s="593"/>
    </row>
    <row r="21" spans="1:9" ht="24.75" customHeight="1">
      <c r="A21" s="593"/>
      <c r="B21" s="593"/>
      <c r="C21" s="593"/>
      <c r="D21" s="593"/>
      <c r="E21" s="593"/>
      <c r="F21" s="593"/>
      <c r="G21" s="593"/>
      <c r="H21" s="593"/>
      <c r="I21" s="593"/>
    </row>
    <row r="22" spans="1:9" ht="24.75" customHeight="1">
      <c r="A22" s="593"/>
      <c r="B22" s="593"/>
      <c r="C22" s="593"/>
      <c r="D22" s="593"/>
      <c r="E22" s="593"/>
      <c r="F22" s="593"/>
      <c r="G22" s="593"/>
      <c r="H22" s="593"/>
      <c r="I22" s="593"/>
    </row>
    <row r="23" spans="1:9" ht="24" customHeight="1">
      <c r="A23" s="934"/>
      <c r="B23" s="934"/>
      <c r="C23" s="934"/>
      <c r="D23" s="934"/>
      <c r="E23" s="934"/>
      <c r="F23" s="934"/>
      <c r="G23" s="934"/>
      <c r="H23" s="934"/>
      <c r="I23" s="934"/>
    </row>
    <row r="24" spans="1:9" ht="24" customHeight="1">
      <c r="A24" s="593"/>
      <c r="B24" s="593"/>
      <c r="C24" s="593"/>
      <c r="D24" s="593"/>
      <c r="E24" s="593"/>
      <c r="F24" s="593"/>
      <c r="G24" s="593"/>
      <c r="H24" s="593"/>
      <c r="I24" s="593"/>
    </row>
    <row r="25" spans="1:9" ht="24" customHeight="1">
      <c r="A25" s="593"/>
      <c r="B25" s="593"/>
      <c r="C25" s="593"/>
      <c r="D25" s="593"/>
      <c r="E25" s="593"/>
      <c r="F25" s="593"/>
      <c r="G25" s="593"/>
      <c r="H25" s="593"/>
      <c r="I25" s="593"/>
    </row>
    <row r="26" spans="1:9" ht="24" customHeight="1">
      <c r="A26" s="593"/>
      <c r="B26" s="593"/>
      <c r="C26" s="593"/>
      <c r="D26" s="593"/>
      <c r="E26" s="593"/>
      <c r="F26" s="593"/>
      <c r="G26" s="593"/>
      <c r="H26" s="593"/>
      <c r="I26" s="593"/>
    </row>
    <row r="27" spans="1:9" ht="24" customHeight="1">
      <c r="A27" s="593"/>
      <c r="B27" s="593"/>
      <c r="C27" s="593"/>
      <c r="D27" s="593"/>
      <c r="E27" s="593"/>
      <c r="F27" s="593"/>
      <c r="G27" s="593"/>
      <c r="H27" s="593"/>
      <c r="I27" s="593"/>
    </row>
    <row r="28" spans="1:9" ht="24" customHeight="1">
      <c r="A28" s="593"/>
      <c r="B28" s="593"/>
      <c r="C28" s="593"/>
      <c r="D28" s="593"/>
      <c r="E28" s="593"/>
      <c r="F28" s="593"/>
      <c r="G28" s="593"/>
      <c r="H28" s="593"/>
      <c r="I28" s="593"/>
    </row>
    <row r="29" spans="1:9" ht="24.75" customHeight="1">
      <c r="A29" s="593"/>
      <c r="B29" s="593"/>
      <c r="C29" s="593"/>
      <c r="D29" s="593"/>
      <c r="E29" s="593"/>
      <c r="F29" s="593"/>
      <c r="G29" s="593"/>
      <c r="H29" s="593"/>
      <c r="I29" s="593"/>
    </row>
    <row r="30" spans="1:9" ht="29.25" customHeight="1">
      <c r="A30" s="1073"/>
      <c r="B30" s="1073"/>
      <c r="C30" s="1073"/>
      <c r="D30" s="1073"/>
      <c r="E30" s="1073"/>
      <c r="F30" s="1073"/>
      <c r="G30" s="1073"/>
      <c r="H30" s="1073"/>
      <c r="I30" s="1073"/>
    </row>
    <row r="31" spans="1:9" s="92" customFormat="1" ht="11.45" customHeight="1"/>
    <row r="32" spans="1:9">
      <c r="A32" s="949" t="s">
        <v>1173</v>
      </c>
      <c r="B32" s="949"/>
      <c r="C32" s="949"/>
      <c r="D32" s="949"/>
      <c r="E32" s="949"/>
      <c r="F32" s="949"/>
      <c r="G32" s="949"/>
      <c r="H32" s="949"/>
      <c r="I32" s="949"/>
    </row>
  </sheetData>
  <mergeCells count="9">
    <mergeCell ref="A1:G1"/>
    <mergeCell ref="A32:I32"/>
    <mergeCell ref="A2:H3"/>
    <mergeCell ref="C6:E6"/>
    <mergeCell ref="C10:E10"/>
    <mergeCell ref="H12:I12"/>
    <mergeCell ref="A23:I23"/>
    <mergeCell ref="A30:I30"/>
    <mergeCell ref="D12:E12"/>
  </mergeCells>
  <pageMargins left="0.70866141732283472" right="0.15748031496062992" top="0.62992125984251968" bottom="0.62992125984251968" header="0.31496062992125984" footer="0.27559055118110237"/>
  <pageSetup paperSize="9" scale="95" firstPageNumber="33" orientation="portrait" r:id="rId1"/>
  <headerFooter>
    <oddFooter>&amp;C&amp;"TH SarabunPSK,ตัวหนา"&amp;16 34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76225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9525</xdr:rowOff>
                  </from>
                  <to>
                    <xdr:col>1</xdr:col>
                    <xdr:colOff>438150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226" r:id="rId5" name="Check Box 2">
              <controlPr defaultSize="0" autoFill="0" autoLine="0" autoPict="0">
                <anchor moveWithCells="1">
                  <from>
                    <xdr:col>4</xdr:col>
                    <xdr:colOff>247650</xdr:colOff>
                    <xdr:row>4</xdr:row>
                    <xdr:rowOff>28575</xdr:rowOff>
                  </from>
                  <to>
                    <xdr:col>5</xdr:col>
                    <xdr:colOff>0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227" r:id="rId6" name="Check Box 3">
              <controlPr defaultSize="0" autoFill="0" autoLine="0" autoPict="0">
                <anchor moveWithCells="1">
                  <from>
                    <xdr:col>4</xdr:col>
                    <xdr:colOff>257175</xdr:colOff>
                    <xdr:row>6</xdr:row>
                    <xdr:rowOff>28575</xdr:rowOff>
                  </from>
                  <to>
                    <xdr:col>5</xdr:col>
                    <xdr:colOff>0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228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28575</xdr:rowOff>
                  </from>
                  <to>
                    <xdr:col>1</xdr:col>
                    <xdr:colOff>438150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229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10</xdr:row>
                    <xdr:rowOff>161925</xdr:rowOff>
                  </from>
                  <to>
                    <xdr:col>1</xdr:col>
                    <xdr:colOff>457200</xdr:colOff>
                    <xdr:row>11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230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28575</xdr:rowOff>
                  </from>
                  <to>
                    <xdr:col>1</xdr:col>
                    <xdr:colOff>438150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231" r:id="rId10" name="Check Box 7">
              <controlPr defaultSize="0" autoFill="0" autoLine="0" autoPict="0">
                <anchor moveWithCells="1">
                  <from>
                    <xdr:col>4</xdr:col>
                    <xdr:colOff>257175</xdr:colOff>
                    <xdr:row>8</xdr:row>
                    <xdr:rowOff>28575</xdr:rowOff>
                  </from>
                  <to>
                    <xdr:col>5</xdr:col>
                    <xdr:colOff>0</xdr:colOff>
                    <xdr:row>8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F46"/>
  <sheetViews>
    <sheetView showGridLines="0" view="pageBreakPreview" zoomScaleNormal="100" zoomScaleSheetLayoutView="100" workbookViewId="0">
      <selection activeCell="B11" sqref="B11:B18"/>
    </sheetView>
  </sheetViews>
  <sheetFormatPr defaultColWidth="9" defaultRowHeight="19.5" customHeight="1"/>
  <cols>
    <col min="1" max="1" width="6.875" style="92" customWidth="1"/>
    <col min="2" max="2" width="33.375" style="92" customWidth="1"/>
    <col min="3" max="3" width="17" style="92" customWidth="1"/>
    <col min="4" max="4" width="7.875" style="92" customWidth="1"/>
    <col min="5" max="5" width="12.25" style="92" customWidth="1"/>
    <col min="6" max="6" width="18" style="92" customWidth="1"/>
    <col min="7" max="16384" width="9" style="92"/>
  </cols>
  <sheetData>
    <row r="1" spans="1:6" ht="19.5" customHeight="1">
      <c r="A1" s="91" t="s">
        <v>1174</v>
      </c>
    </row>
    <row r="2" spans="1:6" ht="19.5" customHeight="1">
      <c r="A2" s="91"/>
      <c r="B2" s="91" t="s">
        <v>606</v>
      </c>
    </row>
    <row r="3" spans="1:6" ht="19.5" customHeight="1">
      <c r="A3" s="91"/>
      <c r="B3" s="91" t="s">
        <v>607</v>
      </c>
    </row>
    <row r="4" spans="1:6" ht="19.5" customHeight="1">
      <c r="A4" s="91" t="s">
        <v>739</v>
      </c>
    </row>
    <row r="5" spans="1:6" ht="19.5" customHeight="1">
      <c r="B5" s="92" t="s">
        <v>549</v>
      </c>
    </row>
    <row r="6" spans="1:6" ht="19.5" customHeight="1">
      <c r="A6" s="92" t="s">
        <v>550</v>
      </c>
    </row>
    <row r="7" spans="1:6" ht="2.25" customHeight="1"/>
    <row r="8" spans="1:6" ht="18" customHeight="1">
      <c r="A8" s="934" t="s">
        <v>1175</v>
      </c>
      <c r="B8" s="934"/>
      <c r="C8" s="934"/>
      <c r="D8" s="934"/>
      <c r="E8" s="934"/>
      <c r="F8" s="934"/>
    </row>
    <row r="9" spans="1:6" ht="3" customHeight="1"/>
    <row r="10" spans="1:6" ht="19.5" customHeight="1">
      <c r="A10" s="855" t="s">
        <v>74</v>
      </c>
      <c r="B10" s="855" t="s">
        <v>180</v>
      </c>
      <c r="C10" s="1113" t="s">
        <v>230</v>
      </c>
      <c r="D10" s="1113"/>
      <c r="E10" s="1113"/>
      <c r="F10" s="855" t="s">
        <v>162</v>
      </c>
    </row>
    <row r="11" spans="1:6" ht="19.5" customHeight="1">
      <c r="A11" s="1092">
        <v>1</v>
      </c>
      <c r="B11" s="1098" t="s">
        <v>740</v>
      </c>
      <c r="C11" s="426" t="s">
        <v>231</v>
      </c>
      <c r="D11" s="498"/>
      <c r="E11" s="452"/>
      <c r="F11" s="1098" t="s">
        <v>741</v>
      </c>
    </row>
    <row r="12" spans="1:6" ht="19.5" customHeight="1">
      <c r="A12" s="1093"/>
      <c r="B12" s="1096"/>
      <c r="C12" s="499" t="s">
        <v>232</v>
      </c>
      <c r="D12" s="112"/>
      <c r="E12" s="500"/>
      <c r="F12" s="1099"/>
    </row>
    <row r="13" spans="1:6" ht="19.5" customHeight="1">
      <c r="A13" s="1093"/>
      <c r="B13" s="1096"/>
      <c r="C13" s="1101"/>
      <c r="D13" s="1102"/>
      <c r="E13" s="1103"/>
      <c r="F13" s="1099"/>
    </row>
    <row r="14" spans="1:6" ht="19.5" customHeight="1">
      <c r="A14" s="1093"/>
      <c r="B14" s="1096"/>
      <c r="C14" s="1104"/>
      <c r="D14" s="1105"/>
      <c r="E14" s="1106"/>
      <c r="F14" s="1099"/>
    </row>
    <row r="15" spans="1:6" ht="19.5" customHeight="1">
      <c r="A15" s="1093"/>
      <c r="B15" s="1096"/>
      <c r="C15" s="499" t="s">
        <v>233</v>
      </c>
      <c r="D15" s="1107"/>
      <c r="E15" s="1108"/>
      <c r="F15" s="1099"/>
    </row>
    <row r="16" spans="1:6" ht="19.5" customHeight="1">
      <c r="A16" s="1093"/>
      <c r="B16" s="1096"/>
      <c r="C16" s="1109"/>
      <c r="D16" s="1110"/>
      <c r="E16" s="1111"/>
      <c r="F16" s="1099"/>
    </row>
    <row r="17" spans="1:6" ht="19.5" customHeight="1">
      <c r="A17" s="1093"/>
      <c r="B17" s="1096"/>
      <c r="C17" s="1112"/>
      <c r="D17" s="1107"/>
      <c r="E17" s="1108"/>
      <c r="F17" s="1099"/>
    </row>
    <row r="18" spans="1:6" ht="15.75" customHeight="1">
      <c r="A18" s="1094"/>
      <c r="B18" s="1097"/>
      <c r="C18" s="429"/>
      <c r="D18" s="501"/>
      <c r="E18" s="451"/>
      <c r="F18" s="1100"/>
    </row>
    <row r="19" spans="1:6" ht="19.5" customHeight="1">
      <c r="A19" s="1092">
        <v>2</v>
      </c>
      <c r="B19" s="1095" t="s">
        <v>1065</v>
      </c>
      <c r="C19" s="426" t="s">
        <v>231</v>
      </c>
      <c r="D19" s="498"/>
      <c r="E19" s="452"/>
      <c r="F19" s="1098" t="s">
        <v>741</v>
      </c>
    </row>
    <row r="20" spans="1:6" ht="19.5" customHeight="1">
      <c r="A20" s="1093"/>
      <c r="B20" s="1096"/>
      <c r="C20" s="499" t="s">
        <v>232</v>
      </c>
      <c r="D20" s="112"/>
      <c r="E20" s="500"/>
      <c r="F20" s="1099"/>
    </row>
    <row r="21" spans="1:6" ht="19.5" customHeight="1">
      <c r="A21" s="1093"/>
      <c r="B21" s="1096"/>
      <c r="C21" s="1109" t="s">
        <v>893</v>
      </c>
      <c r="D21" s="1110"/>
      <c r="E21" s="1111"/>
      <c r="F21" s="1099"/>
    </row>
    <row r="22" spans="1:6" ht="19.5" customHeight="1">
      <c r="A22" s="1093"/>
      <c r="B22" s="1096"/>
      <c r="C22" s="1104"/>
      <c r="D22" s="1105"/>
      <c r="E22" s="1106"/>
      <c r="F22" s="1099"/>
    </row>
    <row r="23" spans="1:6" ht="19.5" customHeight="1">
      <c r="A23" s="1093"/>
      <c r="B23" s="1096"/>
      <c r="C23" s="499" t="s">
        <v>233</v>
      </c>
      <c r="D23" s="1107"/>
      <c r="E23" s="1108"/>
      <c r="F23" s="1099"/>
    </row>
    <row r="24" spans="1:6" ht="19.5" customHeight="1">
      <c r="A24" s="1093"/>
      <c r="B24" s="1096"/>
      <c r="C24" s="1109" t="s">
        <v>1014</v>
      </c>
      <c r="D24" s="1110"/>
      <c r="E24" s="1111"/>
      <c r="F24" s="1099"/>
    </row>
    <row r="25" spans="1:6" ht="19.5" customHeight="1">
      <c r="A25" s="1093"/>
      <c r="B25" s="1096"/>
      <c r="C25" s="1112"/>
      <c r="D25" s="1107"/>
      <c r="E25" s="1108"/>
      <c r="F25" s="1099"/>
    </row>
    <row r="26" spans="1:6" ht="10.5" customHeight="1">
      <c r="A26" s="1094"/>
      <c r="B26" s="1097"/>
      <c r="C26" s="429"/>
      <c r="D26" s="501"/>
      <c r="E26" s="451"/>
      <c r="F26" s="1100"/>
    </row>
    <row r="27" spans="1:6" ht="19.5" customHeight="1">
      <c r="A27" s="1092">
        <v>3</v>
      </c>
      <c r="B27" s="1095" t="s">
        <v>1005</v>
      </c>
      <c r="C27" s="426" t="s">
        <v>231</v>
      </c>
      <c r="D27" s="498"/>
      <c r="E27" s="452"/>
      <c r="F27" s="1098" t="s">
        <v>741</v>
      </c>
    </row>
    <row r="28" spans="1:6" ht="19.5" customHeight="1">
      <c r="A28" s="1093"/>
      <c r="B28" s="1096"/>
      <c r="C28" s="499" t="s">
        <v>232</v>
      </c>
      <c r="D28" s="112"/>
      <c r="E28" s="500"/>
      <c r="F28" s="1099"/>
    </row>
    <row r="29" spans="1:6" ht="19.5" customHeight="1">
      <c r="A29" s="1093"/>
      <c r="B29" s="1096"/>
      <c r="C29" s="1101"/>
      <c r="D29" s="1102"/>
      <c r="E29" s="1103"/>
      <c r="F29" s="1099"/>
    </row>
    <row r="30" spans="1:6" ht="19.5" customHeight="1">
      <c r="A30" s="1093"/>
      <c r="B30" s="1096"/>
      <c r="C30" s="1104"/>
      <c r="D30" s="1105"/>
      <c r="E30" s="1106"/>
      <c r="F30" s="1099"/>
    </row>
    <row r="31" spans="1:6" ht="19.5" customHeight="1">
      <c r="A31" s="1093"/>
      <c r="B31" s="1096"/>
      <c r="C31" s="499" t="s">
        <v>233</v>
      </c>
      <c r="D31" s="1107"/>
      <c r="E31" s="1108"/>
      <c r="F31" s="1099"/>
    </row>
    <row r="32" spans="1:6" ht="19.5" customHeight="1">
      <c r="A32" s="1093"/>
      <c r="B32" s="1096"/>
      <c r="C32" s="1109" t="s">
        <v>1011</v>
      </c>
      <c r="D32" s="1110"/>
      <c r="E32" s="1111"/>
      <c r="F32" s="1099"/>
    </row>
    <row r="33" spans="1:6" ht="19.5" customHeight="1">
      <c r="A33" s="1093"/>
      <c r="B33" s="1096"/>
      <c r="C33" s="1112" t="s">
        <v>1012</v>
      </c>
      <c r="D33" s="1107"/>
      <c r="E33" s="1108"/>
      <c r="F33" s="1099"/>
    </row>
    <row r="34" spans="1:6" ht="13.5" customHeight="1">
      <c r="A34" s="1094"/>
      <c r="B34" s="1097"/>
      <c r="C34" s="429"/>
      <c r="D34" s="501"/>
      <c r="E34" s="451"/>
      <c r="F34" s="1100"/>
    </row>
    <row r="35" spans="1:6" ht="19.5" customHeight="1">
      <c r="A35" s="1092">
        <v>4</v>
      </c>
      <c r="B35" s="1095" t="s">
        <v>1069</v>
      </c>
      <c r="C35" s="426" t="s">
        <v>231</v>
      </c>
      <c r="D35" s="498"/>
      <c r="E35" s="452"/>
      <c r="F35" s="1098" t="s">
        <v>741</v>
      </c>
    </row>
    <row r="36" spans="1:6" ht="19.5" customHeight="1">
      <c r="A36" s="1093"/>
      <c r="B36" s="1096"/>
      <c r="C36" s="499" t="s">
        <v>232</v>
      </c>
      <c r="D36" s="112"/>
      <c r="E36" s="500"/>
      <c r="F36" s="1099"/>
    </row>
    <row r="37" spans="1:6" ht="19.5" customHeight="1">
      <c r="A37" s="1093"/>
      <c r="B37" s="1096"/>
      <c r="C37" s="1101"/>
      <c r="D37" s="1102"/>
      <c r="E37" s="1103"/>
      <c r="F37" s="1099"/>
    </row>
    <row r="38" spans="1:6" ht="19.5" customHeight="1">
      <c r="A38" s="1093"/>
      <c r="B38" s="1096"/>
      <c r="C38" s="1104"/>
      <c r="D38" s="1105"/>
      <c r="E38" s="1106"/>
      <c r="F38" s="1099"/>
    </row>
    <row r="39" spans="1:6" ht="19.5" customHeight="1">
      <c r="A39" s="1093"/>
      <c r="B39" s="1096"/>
      <c r="C39" s="499" t="s">
        <v>233</v>
      </c>
      <c r="D39" s="1107"/>
      <c r="E39" s="1108"/>
      <c r="F39" s="1099"/>
    </row>
    <row r="40" spans="1:6" ht="19.5" customHeight="1">
      <c r="A40" s="1093"/>
      <c r="B40" s="1096"/>
      <c r="C40" s="1109" t="s">
        <v>1011</v>
      </c>
      <c r="D40" s="1110"/>
      <c r="E40" s="1111"/>
      <c r="F40" s="1099"/>
    </row>
    <row r="41" spans="1:6" ht="19.5" customHeight="1">
      <c r="A41" s="1093"/>
      <c r="B41" s="1096"/>
      <c r="C41" s="1112" t="s">
        <v>1012</v>
      </c>
      <c r="D41" s="1107"/>
      <c r="E41" s="1108"/>
      <c r="F41" s="1099"/>
    </row>
    <row r="42" spans="1:6" ht="19.5" customHeight="1">
      <c r="A42" s="1094"/>
      <c r="B42" s="1097"/>
      <c r="C42" s="429"/>
      <c r="D42" s="501"/>
      <c r="E42" s="451"/>
      <c r="F42" s="1100"/>
    </row>
    <row r="43" spans="1:6" ht="19.5" customHeight="1">
      <c r="A43" s="816"/>
      <c r="B43" s="817"/>
      <c r="C43" s="145"/>
      <c r="D43" s="145"/>
      <c r="E43" s="145"/>
      <c r="F43" s="817"/>
    </row>
    <row r="44" spans="1:6" ht="19.5" customHeight="1">
      <c r="A44" s="816"/>
      <c r="B44" s="817"/>
      <c r="C44" s="145"/>
      <c r="D44" s="145"/>
      <c r="E44" s="145"/>
      <c r="F44" s="817"/>
    </row>
    <row r="45" spans="1:6" ht="19.5" customHeight="1">
      <c r="A45" s="816"/>
      <c r="B45" s="817"/>
      <c r="C45" s="145"/>
      <c r="D45" s="145"/>
      <c r="E45" s="145"/>
      <c r="F45" s="817"/>
    </row>
    <row r="46" spans="1:6" ht="19.5" customHeight="1">
      <c r="A46" s="816"/>
      <c r="B46" s="817"/>
      <c r="C46" s="145"/>
      <c r="D46" s="145"/>
      <c r="E46" s="145"/>
      <c r="F46" s="817"/>
    </row>
  </sheetData>
  <mergeCells count="34">
    <mergeCell ref="A35:A42"/>
    <mergeCell ref="B35:B42"/>
    <mergeCell ref="F35:F42"/>
    <mergeCell ref="C37:E37"/>
    <mergeCell ref="C38:E38"/>
    <mergeCell ref="D39:E39"/>
    <mergeCell ref="C40:E40"/>
    <mergeCell ref="C41:E41"/>
    <mergeCell ref="A19:A26"/>
    <mergeCell ref="B19:B26"/>
    <mergeCell ref="F19:F26"/>
    <mergeCell ref="C21:E21"/>
    <mergeCell ref="C22:E22"/>
    <mergeCell ref="D23:E23"/>
    <mergeCell ref="C24:E24"/>
    <mergeCell ref="C25:E25"/>
    <mergeCell ref="A8:F8"/>
    <mergeCell ref="C10:E10"/>
    <mergeCell ref="A11:A18"/>
    <mergeCell ref="B11:B18"/>
    <mergeCell ref="F11:F18"/>
    <mergeCell ref="C13:E13"/>
    <mergeCell ref="C14:E14"/>
    <mergeCell ref="D15:E15"/>
    <mergeCell ref="C16:E16"/>
    <mergeCell ref="C17:E17"/>
    <mergeCell ref="A27:A34"/>
    <mergeCell ref="B27:B34"/>
    <mergeCell ref="F27:F34"/>
    <mergeCell ref="C29:E29"/>
    <mergeCell ref="C30:E30"/>
    <mergeCell ref="D31:E31"/>
    <mergeCell ref="C32:E32"/>
    <mergeCell ref="C33:E33"/>
  </mergeCells>
  <pageMargins left="0.25" right="0.25" top="0.75" bottom="0.75" header="0.3" footer="0.3"/>
  <pageSetup paperSize="9" scale="95" firstPageNumber="43" orientation="portrait" r:id="rId1"/>
  <headerFooter>
    <oddFooter>&amp;C&amp;"TH SarabunPSK,ตัวหนา"&amp;16 36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77249" r:id="rId4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0</xdr:rowOff>
                  </from>
                  <to>
                    <xdr:col>2</xdr:col>
                    <xdr:colOff>238125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0" r:id="rId5" name="Check Box 2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0</xdr:rowOff>
                  </from>
                  <to>
                    <xdr:col>2</xdr:col>
                    <xdr:colOff>238125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1" r:id="rId6" name="Check Box 3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0</xdr:rowOff>
                  </from>
                  <to>
                    <xdr:col>2</xdr:col>
                    <xdr:colOff>238125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2" r:id="rId7" name="Check Box 4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0</xdr:rowOff>
                  </from>
                  <to>
                    <xdr:col>2</xdr:col>
                    <xdr:colOff>238125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3" r:id="rId8" name="Check Box 5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0</xdr:rowOff>
                  </from>
                  <to>
                    <xdr:col>2</xdr:col>
                    <xdr:colOff>238125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4" r:id="rId9" name="Check Box 6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0</xdr:rowOff>
                  </from>
                  <to>
                    <xdr:col>2</xdr:col>
                    <xdr:colOff>238125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5" r:id="rId10" name="Check Box 7">
              <controlPr defaultSize="0" autoFill="0" autoLine="0" autoPict="0">
                <anchor moveWithCells="1">
                  <from>
                    <xdr:col>2</xdr:col>
                    <xdr:colOff>28575</xdr:colOff>
                    <xdr:row>34</xdr:row>
                    <xdr:rowOff>0</xdr:rowOff>
                  </from>
                  <to>
                    <xdr:col>2</xdr:col>
                    <xdr:colOff>238125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6" r:id="rId11" name="Check Box 8">
              <controlPr defaultSize="0" autoFill="0" autoLine="0" autoPict="0">
                <anchor moveWithCells="1">
                  <from>
                    <xdr:col>2</xdr:col>
                    <xdr:colOff>28575</xdr:colOff>
                    <xdr:row>35</xdr:row>
                    <xdr:rowOff>0</xdr:rowOff>
                  </from>
                  <to>
                    <xdr:col>2</xdr:col>
                    <xdr:colOff>238125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7" r:id="rId12" name="Check Box 9">
              <controlPr defaultSize="0" autoFill="0" autoLine="0" autoPict="0">
                <anchor moveWithCells="1">
                  <from>
                    <xdr:col>2</xdr:col>
                    <xdr:colOff>28575</xdr:colOff>
                    <xdr:row>38</xdr:row>
                    <xdr:rowOff>0</xdr:rowOff>
                  </from>
                  <to>
                    <xdr:col>2</xdr:col>
                    <xdr:colOff>238125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8" r:id="rId13" name="Check Box 10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0</xdr:rowOff>
                  </from>
                  <to>
                    <xdr:col>2</xdr:col>
                    <xdr:colOff>238125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59" r:id="rId14" name="Check Box 11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0</xdr:rowOff>
                  </from>
                  <to>
                    <xdr:col>2</xdr:col>
                    <xdr:colOff>238125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260" r:id="rId15" name="Check Box 12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0</xdr:rowOff>
                  </from>
                  <to>
                    <xdr:col>2</xdr:col>
                    <xdr:colOff>238125</xdr:colOff>
                    <xdr:row>30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O51"/>
  <sheetViews>
    <sheetView showGridLines="0" view="pageBreakPreview" topLeftCell="A5" zoomScale="90" zoomScaleNormal="100" zoomScaleSheetLayoutView="90" workbookViewId="0">
      <selection activeCell="F8" sqref="F8"/>
    </sheetView>
  </sheetViews>
  <sheetFormatPr defaultRowHeight="24"/>
  <cols>
    <col min="1" max="1" width="0.25" style="481" customWidth="1"/>
    <col min="2" max="2" width="6.25" style="481" customWidth="1"/>
    <col min="3" max="3" width="32.875" style="481" customWidth="1"/>
    <col min="4" max="4" width="6.625" style="481" customWidth="1"/>
    <col min="5" max="5" width="10.875" style="481" customWidth="1"/>
    <col min="6" max="6" width="25.25" style="481" customWidth="1"/>
    <col min="7" max="256" width="8.625" style="481"/>
    <col min="257" max="257" width="2.25" style="481" customWidth="1"/>
    <col min="258" max="258" width="8.625" style="481"/>
    <col min="259" max="259" width="23.375" style="481" customWidth="1"/>
    <col min="260" max="260" width="3.875" style="481" customWidth="1"/>
    <col min="261" max="261" width="30" style="481" customWidth="1"/>
    <col min="262" max="262" width="16.25" style="481" customWidth="1"/>
    <col min="263" max="512" width="8.625" style="481"/>
    <col min="513" max="513" width="2.25" style="481" customWidth="1"/>
    <col min="514" max="514" width="8.625" style="481"/>
    <col min="515" max="515" width="23.375" style="481" customWidth="1"/>
    <col min="516" max="516" width="3.875" style="481" customWidth="1"/>
    <col min="517" max="517" width="30" style="481" customWidth="1"/>
    <col min="518" max="518" width="16.25" style="481" customWidth="1"/>
    <col min="519" max="768" width="8.625" style="481"/>
    <col min="769" max="769" width="2.25" style="481" customWidth="1"/>
    <col min="770" max="770" width="8.625" style="481"/>
    <col min="771" max="771" width="23.375" style="481" customWidth="1"/>
    <col min="772" max="772" width="3.875" style="481" customWidth="1"/>
    <col min="773" max="773" width="30" style="481" customWidth="1"/>
    <col min="774" max="774" width="16.25" style="481" customWidth="1"/>
    <col min="775" max="1024" width="8.625" style="481"/>
    <col min="1025" max="1025" width="2.25" style="481" customWidth="1"/>
    <col min="1026" max="1026" width="8.625" style="481"/>
    <col min="1027" max="1027" width="23.375" style="481" customWidth="1"/>
    <col min="1028" max="1028" width="3.875" style="481" customWidth="1"/>
    <col min="1029" max="1029" width="30" style="481" customWidth="1"/>
    <col min="1030" max="1030" width="16.25" style="481" customWidth="1"/>
    <col min="1031" max="1280" width="8.625" style="481"/>
    <col min="1281" max="1281" width="2.25" style="481" customWidth="1"/>
    <col min="1282" max="1282" width="8.625" style="481"/>
    <col min="1283" max="1283" width="23.375" style="481" customWidth="1"/>
    <col min="1284" max="1284" width="3.875" style="481" customWidth="1"/>
    <col min="1285" max="1285" width="30" style="481" customWidth="1"/>
    <col min="1286" max="1286" width="16.25" style="481" customWidth="1"/>
    <col min="1287" max="1536" width="8.625" style="481"/>
    <col min="1537" max="1537" width="2.25" style="481" customWidth="1"/>
    <col min="1538" max="1538" width="8.625" style="481"/>
    <col min="1539" max="1539" width="23.375" style="481" customWidth="1"/>
    <col min="1540" max="1540" width="3.875" style="481" customWidth="1"/>
    <col min="1541" max="1541" width="30" style="481" customWidth="1"/>
    <col min="1542" max="1542" width="16.25" style="481" customWidth="1"/>
    <col min="1543" max="1792" width="8.625" style="481"/>
    <col min="1793" max="1793" width="2.25" style="481" customWidth="1"/>
    <col min="1794" max="1794" width="8.625" style="481"/>
    <col min="1795" max="1795" width="23.375" style="481" customWidth="1"/>
    <col min="1796" max="1796" width="3.875" style="481" customWidth="1"/>
    <col min="1797" max="1797" width="30" style="481" customWidth="1"/>
    <col min="1798" max="1798" width="16.25" style="481" customWidth="1"/>
    <col min="1799" max="2048" width="8.625" style="481"/>
    <col min="2049" max="2049" width="2.25" style="481" customWidth="1"/>
    <col min="2050" max="2050" width="8.625" style="481"/>
    <col min="2051" max="2051" width="23.375" style="481" customWidth="1"/>
    <col min="2052" max="2052" width="3.875" style="481" customWidth="1"/>
    <col min="2053" max="2053" width="30" style="481" customWidth="1"/>
    <col min="2054" max="2054" width="16.25" style="481" customWidth="1"/>
    <col min="2055" max="2304" width="8.625" style="481"/>
    <col min="2305" max="2305" width="2.25" style="481" customWidth="1"/>
    <col min="2306" max="2306" width="8.625" style="481"/>
    <col min="2307" max="2307" width="23.375" style="481" customWidth="1"/>
    <col min="2308" max="2308" width="3.875" style="481" customWidth="1"/>
    <col min="2309" max="2309" width="30" style="481" customWidth="1"/>
    <col min="2310" max="2310" width="16.25" style="481" customWidth="1"/>
    <col min="2311" max="2560" width="8.625" style="481"/>
    <col min="2561" max="2561" width="2.25" style="481" customWidth="1"/>
    <col min="2562" max="2562" width="8.625" style="481"/>
    <col min="2563" max="2563" width="23.375" style="481" customWidth="1"/>
    <col min="2564" max="2564" width="3.875" style="481" customWidth="1"/>
    <col min="2565" max="2565" width="30" style="481" customWidth="1"/>
    <col min="2566" max="2566" width="16.25" style="481" customWidth="1"/>
    <col min="2567" max="2816" width="8.625" style="481"/>
    <col min="2817" max="2817" width="2.25" style="481" customWidth="1"/>
    <col min="2818" max="2818" width="8.625" style="481"/>
    <col min="2819" max="2819" width="23.375" style="481" customWidth="1"/>
    <col min="2820" max="2820" width="3.875" style="481" customWidth="1"/>
    <col min="2821" max="2821" width="30" style="481" customWidth="1"/>
    <col min="2822" max="2822" width="16.25" style="481" customWidth="1"/>
    <col min="2823" max="3072" width="8.625" style="481"/>
    <col min="3073" max="3073" width="2.25" style="481" customWidth="1"/>
    <col min="3074" max="3074" width="8.625" style="481"/>
    <col min="3075" max="3075" width="23.375" style="481" customWidth="1"/>
    <col min="3076" max="3076" width="3.875" style="481" customWidth="1"/>
    <col min="3077" max="3077" width="30" style="481" customWidth="1"/>
    <col min="3078" max="3078" width="16.25" style="481" customWidth="1"/>
    <col min="3079" max="3328" width="8.625" style="481"/>
    <col min="3329" max="3329" width="2.25" style="481" customWidth="1"/>
    <col min="3330" max="3330" width="8.625" style="481"/>
    <col min="3331" max="3331" width="23.375" style="481" customWidth="1"/>
    <col min="3332" max="3332" width="3.875" style="481" customWidth="1"/>
    <col min="3333" max="3333" width="30" style="481" customWidth="1"/>
    <col min="3334" max="3334" width="16.25" style="481" customWidth="1"/>
    <col min="3335" max="3584" width="8.625" style="481"/>
    <col min="3585" max="3585" width="2.25" style="481" customWidth="1"/>
    <col min="3586" max="3586" width="8.625" style="481"/>
    <col min="3587" max="3587" width="23.375" style="481" customWidth="1"/>
    <col min="3588" max="3588" width="3.875" style="481" customWidth="1"/>
    <col min="3589" max="3589" width="30" style="481" customWidth="1"/>
    <col min="3590" max="3590" width="16.25" style="481" customWidth="1"/>
    <col min="3591" max="3840" width="8.625" style="481"/>
    <col min="3841" max="3841" width="2.25" style="481" customWidth="1"/>
    <col min="3842" max="3842" width="8.625" style="481"/>
    <col min="3843" max="3843" width="23.375" style="481" customWidth="1"/>
    <col min="3844" max="3844" width="3.875" style="481" customWidth="1"/>
    <col min="3845" max="3845" width="30" style="481" customWidth="1"/>
    <col min="3846" max="3846" width="16.25" style="481" customWidth="1"/>
    <col min="3847" max="4096" width="8.625" style="481"/>
    <col min="4097" max="4097" width="2.25" style="481" customWidth="1"/>
    <col min="4098" max="4098" width="8.625" style="481"/>
    <col min="4099" max="4099" width="23.375" style="481" customWidth="1"/>
    <col min="4100" max="4100" width="3.875" style="481" customWidth="1"/>
    <col min="4101" max="4101" width="30" style="481" customWidth="1"/>
    <col min="4102" max="4102" width="16.25" style="481" customWidth="1"/>
    <col min="4103" max="4352" width="8.625" style="481"/>
    <col min="4353" max="4353" width="2.25" style="481" customWidth="1"/>
    <col min="4354" max="4354" width="8.625" style="481"/>
    <col min="4355" max="4355" width="23.375" style="481" customWidth="1"/>
    <col min="4356" max="4356" width="3.875" style="481" customWidth="1"/>
    <col min="4357" max="4357" width="30" style="481" customWidth="1"/>
    <col min="4358" max="4358" width="16.25" style="481" customWidth="1"/>
    <col min="4359" max="4608" width="8.625" style="481"/>
    <col min="4609" max="4609" width="2.25" style="481" customWidth="1"/>
    <col min="4610" max="4610" width="8.625" style="481"/>
    <col min="4611" max="4611" width="23.375" style="481" customWidth="1"/>
    <col min="4612" max="4612" width="3.875" style="481" customWidth="1"/>
    <col min="4613" max="4613" width="30" style="481" customWidth="1"/>
    <col min="4614" max="4614" width="16.25" style="481" customWidth="1"/>
    <col min="4615" max="4864" width="8.625" style="481"/>
    <col min="4865" max="4865" width="2.25" style="481" customWidth="1"/>
    <col min="4866" max="4866" width="8.625" style="481"/>
    <col min="4867" max="4867" width="23.375" style="481" customWidth="1"/>
    <col min="4868" max="4868" width="3.875" style="481" customWidth="1"/>
    <col min="4869" max="4869" width="30" style="481" customWidth="1"/>
    <col min="4870" max="4870" width="16.25" style="481" customWidth="1"/>
    <col min="4871" max="5120" width="8.625" style="481"/>
    <col min="5121" max="5121" width="2.25" style="481" customWidth="1"/>
    <col min="5122" max="5122" width="8.625" style="481"/>
    <col min="5123" max="5123" width="23.375" style="481" customWidth="1"/>
    <col min="5124" max="5124" width="3.875" style="481" customWidth="1"/>
    <col min="5125" max="5125" width="30" style="481" customWidth="1"/>
    <col min="5126" max="5126" width="16.25" style="481" customWidth="1"/>
    <col min="5127" max="5376" width="8.625" style="481"/>
    <col min="5377" max="5377" width="2.25" style="481" customWidth="1"/>
    <col min="5378" max="5378" width="8.625" style="481"/>
    <col min="5379" max="5379" width="23.375" style="481" customWidth="1"/>
    <col min="5380" max="5380" width="3.875" style="481" customWidth="1"/>
    <col min="5381" max="5381" width="30" style="481" customWidth="1"/>
    <col min="5382" max="5382" width="16.25" style="481" customWidth="1"/>
    <col min="5383" max="5632" width="8.625" style="481"/>
    <col min="5633" max="5633" width="2.25" style="481" customWidth="1"/>
    <col min="5634" max="5634" width="8.625" style="481"/>
    <col min="5635" max="5635" width="23.375" style="481" customWidth="1"/>
    <col min="5636" max="5636" width="3.875" style="481" customWidth="1"/>
    <col min="5637" max="5637" width="30" style="481" customWidth="1"/>
    <col min="5638" max="5638" width="16.25" style="481" customWidth="1"/>
    <col min="5639" max="5888" width="8.625" style="481"/>
    <col min="5889" max="5889" width="2.25" style="481" customWidth="1"/>
    <col min="5890" max="5890" width="8.625" style="481"/>
    <col min="5891" max="5891" width="23.375" style="481" customWidth="1"/>
    <col min="5892" max="5892" width="3.875" style="481" customWidth="1"/>
    <col min="5893" max="5893" width="30" style="481" customWidth="1"/>
    <col min="5894" max="5894" width="16.25" style="481" customWidth="1"/>
    <col min="5895" max="6144" width="8.625" style="481"/>
    <col min="6145" max="6145" width="2.25" style="481" customWidth="1"/>
    <col min="6146" max="6146" width="8.625" style="481"/>
    <col min="6147" max="6147" width="23.375" style="481" customWidth="1"/>
    <col min="6148" max="6148" width="3.875" style="481" customWidth="1"/>
    <col min="6149" max="6149" width="30" style="481" customWidth="1"/>
    <col min="6150" max="6150" width="16.25" style="481" customWidth="1"/>
    <col min="6151" max="6400" width="8.625" style="481"/>
    <col min="6401" max="6401" width="2.25" style="481" customWidth="1"/>
    <col min="6402" max="6402" width="8.625" style="481"/>
    <col min="6403" max="6403" width="23.375" style="481" customWidth="1"/>
    <col min="6404" max="6404" width="3.875" style="481" customWidth="1"/>
    <col min="6405" max="6405" width="30" style="481" customWidth="1"/>
    <col min="6406" max="6406" width="16.25" style="481" customWidth="1"/>
    <col min="6407" max="6656" width="8.625" style="481"/>
    <col min="6657" max="6657" width="2.25" style="481" customWidth="1"/>
    <col min="6658" max="6658" width="8.625" style="481"/>
    <col min="6659" max="6659" width="23.375" style="481" customWidth="1"/>
    <col min="6660" max="6660" width="3.875" style="481" customWidth="1"/>
    <col min="6661" max="6661" width="30" style="481" customWidth="1"/>
    <col min="6662" max="6662" width="16.25" style="481" customWidth="1"/>
    <col min="6663" max="6912" width="8.625" style="481"/>
    <col min="6913" max="6913" width="2.25" style="481" customWidth="1"/>
    <col min="6914" max="6914" width="8.625" style="481"/>
    <col min="6915" max="6915" width="23.375" style="481" customWidth="1"/>
    <col min="6916" max="6916" width="3.875" style="481" customWidth="1"/>
    <col min="6917" max="6917" width="30" style="481" customWidth="1"/>
    <col min="6918" max="6918" width="16.25" style="481" customWidth="1"/>
    <col min="6919" max="7168" width="8.625" style="481"/>
    <col min="7169" max="7169" width="2.25" style="481" customWidth="1"/>
    <col min="7170" max="7170" width="8.625" style="481"/>
    <col min="7171" max="7171" width="23.375" style="481" customWidth="1"/>
    <col min="7172" max="7172" width="3.875" style="481" customWidth="1"/>
    <col min="7173" max="7173" width="30" style="481" customWidth="1"/>
    <col min="7174" max="7174" width="16.25" style="481" customWidth="1"/>
    <col min="7175" max="7424" width="8.625" style="481"/>
    <col min="7425" max="7425" width="2.25" style="481" customWidth="1"/>
    <col min="7426" max="7426" width="8.625" style="481"/>
    <col min="7427" max="7427" width="23.375" style="481" customWidth="1"/>
    <col min="7428" max="7428" width="3.875" style="481" customWidth="1"/>
    <col min="7429" max="7429" width="30" style="481" customWidth="1"/>
    <col min="7430" max="7430" width="16.25" style="481" customWidth="1"/>
    <col min="7431" max="7680" width="8.625" style="481"/>
    <col min="7681" max="7681" width="2.25" style="481" customWidth="1"/>
    <col min="7682" max="7682" width="8.625" style="481"/>
    <col min="7683" max="7683" width="23.375" style="481" customWidth="1"/>
    <col min="7684" max="7684" width="3.875" style="481" customWidth="1"/>
    <col min="7685" max="7685" width="30" style="481" customWidth="1"/>
    <col min="7686" max="7686" width="16.25" style="481" customWidth="1"/>
    <col min="7687" max="7936" width="8.625" style="481"/>
    <col min="7937" max="7937" width="2.25" style="481" customWidth="1"/>
    <col min="7938" max="7938" width="8.625" style="481"/>
    <col min="7939" max="7939" width="23.375" style="481" customWidth="1"/>
    <col min="7940" max="7940" width="3.875" style="481" customWidth="1"/>
    <col min="7941" max="7941" width="30" style="481" customWidth="1"/>
    <col min="7942" max="7942" width="16.25" style="481" customWidth="1"/>
    <col min="7943" max="8192" width="8.625" style="481"/>
    <col min="8193" max="8193" width="2.25" style="481" customWidth="1"/>
    <col min="8194" max="8194" width="8.625" style="481"/>
    <col min="8195" max="8195" width="23.375" style="481" customWidth="1"/>
    <col min="8196" max="8196" width="3.875" style="481" customWidth="1"/>
    <col min="8197" max="8197" width="30" style="481" customWidth="1"/>
    <col min="8198" max="8198" width="16.25" style="481" customWidth="1"/>
    <col min="8199" max="8448" width="8.625" style="481"/>
    <col min="8449" max="8449" width="2.25" style="481" customWidth="1"/>
    <col min="8450" max="8450" width="8.625" style="481"/>
    <col min="8451" max="8451" width="23.375" style="481" customWidth="1"/>
    <col min="8452" max="8452" width="3.875" style="481" customWidth="1"/>
    <col min="8453" max="8453" width="30" style="481" customWidth="1"/>
    <col min="8454" max="8454" width="16.25" style="481" customWidth="1"/>
    <col min="8455" max="8704" width="8.625" style="481"/>
    <col min="8705" max="8705" width="2.25" style="481" customWidth="1"/>
    <col min="8706" max="8706" width="8.625" style="481"/>
    <col min="8707" max="8707" width="23.375" style="481" customWidth="1"/>
    <col min="8708" max="8708" width="3.875" style="481" customWidth="1"/>
    <col min="8709" max="8709" width="30" style="481" customWidth="1"/>
    <col min="8710" max="8710" width="16.25" style="481" customWidth="1"/>
    <col min="8711" max="8960" width="8.625" style="481"/>
    <col min="8961" max="8961" width="2.25" style="481" customWidth="1"/>
    <col min="8962" max="8962" width="8.625" style="481"/>
    <col min="8963" max="8963" width="23.375" style="481" customWidth="1"/>
    <col min="8964" max="8964" width="3.875" style="481" customWidth="1"/>
    <col min="8965" max="8965" width="30" style="481" customWidth="1"/>
    <col min="8966" max="8966" width="16.25" style="481" customWidth="1"/>
    <col min="8967" max="9216" width="8.625" style="481"/>
    <col min="9217" max="9217" width="2.25" style="481" customWidth="1"/>
    <col min="9218" max="9218" width="8.625" style="481"/>
    <col min="9219" max="9219" width="23.375" style="481" customWidth="1"/>
    <col min="9220" max="9220" width="3.875" style="481" customWidth="1"/>
    <col min="9221" max="9221" width="30" style="481" customWidth="1"/>
    <col min="9222" max="9222" width="16.25" style="481" customWidth="1"/>
    <col min="9223" max="9472" width="8.625" style="481"/>
    <col min="9473" max="9473" width="2.25" style="481" customWidth="1"/>
    <col min="9474" max="9474" width="8.625" style="481"/>
    <col min="9475" max="9475" width="23.375" style="481" customWidth="1"/>
    <col min="9476" max="9476" width="3.875" style="481" customWidth="1"/>
    <col min="9477" max="9477" width="30" style="481" customWidth="1"/>
    <col min="9478" max="9478" width="16.25" style="481" customWidth="1"/>
    <col min="9479" max="9728" width="8.625" style="481"/>
    <col min="9729" max="9729" width="2.25" style="481" customWidth="1"/>
    <col min="9730" max="9730" width="8.625" style="481"/>
    <col min="9731" max="9731" width="23.375" style="481" customWidth="1"/>
    <col min="9732" max="9732" width="3.875" style="481" customWidth="1"/>
    <col min="9733" max="9733" width="30" style="481" customWidth="1"/>
    <col min="9734" max="9734" width="16.25" style="481" customWidth="1"/>
    <col min="9735" max="9984" width="8.625" style="481"/>
    <col min="9985" max="9985" width="2.25" style="481" customWidth="1"/>
    <col min="9986" max="9986" width="8.625" style="481"/>
    <col min="9987" max="9987" width="23.375" style="481" customWidth="1"/>
    <col min="9988" max="9988" width="3.875" style="481" customWidth="1"/>
    <col min="9989" max="9989" width="30" style="481" customWidth="1"/>
    <col min="9990" max="9990" width="16.25" style="481" customWidth="1"/>
    <col min="9991" max="10240" width="8.625" style="481"/>
    <col min="10241" max="10241" width="2.25" style="481" customWidth="1"/>
    <col min="10242" max="10242" width="8.625" style="481"/>
    <col min="10243" max="10243" width="23.375" style="481" customWidth="1"/>
    <col min="10244" max="10244" width="3.875" style="481" customWidth="1"/>
    <col min="10245" max="10245" width="30" style="481" customWidth="1"/>
    <col min="10246" max="10246" width="16.25" style="481" customWidth="1"/>
    <col min="10247" max="10496" width="8.625" style="481"/>
    <col min="10497" max="10497" width="2.25" style="481" customWidth="1"/>
    <col min="10498" max="10498" width="8.625" style="481"/>
    <col min="10499" max="10499" width="23.375" style="481" customWidth="1"/>
    <col min="10500" max="10500" width="3.875" style="481" customWidth="1"/>
    <col min="10501" max="10501" width="30" style="481" customWidth="1"/>
    <col min="10502" max="10502" width="16.25" style="481" customWidth="1"/>
    <col min="10503" max="10752" width="8.625" style="481"/>
    <col min="10753" max="10753" width="2.25" style="481" customWidth="1"/>
    <col min="10754" max="10754" width="8.625" style="481"/>
    <col min="10755" max="10755" width="23.375" style="481" customWidth="1"/>
    <col min="10756" max="10756" width="3.875" style="481" customWidth="1"/>
    <col min="10757" max="10757" width="30" style="481" customWidth="1"/>
    <col min="10758" max="10758" width="16.25" style="481" customWidth="1"/>
    <col min="10759" max="11008" width="8.625" style="481"/>
    <col min="11009" max="11009" width="2.25" style="481" customWidth="1"/>
    <col min="11010" max="11010" width="8.625" style="481"/>
    <col min="11011" max="11011" width="23.375" style="481" customWidth="1"/>
    <col min="11012" max="11012" width="3.875" style="481" customWidth="1"/>
    <col min="11013" max="11013" width="30" style="481" customWidth="1"/>
    <col min="11014" max="11014" width="16.25" style="481" customWidth="1"/>
    <col min="11015" max="11264" width="8.625" style="481"/>
    <col min="11265" max="11265" width="2.25" style="481" customWidth="1"/>
    <col min="11266" max="11266" width="8.625" style="481"/>
    <col min="11267" max="11267" width="23.375" style="481" customWidth="1"/>
    <col min="11268" max="11268" width="3.875" style="481" customWidth="1"/>
    <col min="11269" max="11269" width="30" style="481" customWidth="1"/>
    <col min="11270" max="11270" width="16.25" style="481" customWidth="1"/>
    <col min="11271" max="11520" width="8.625" style="481"/>
    <col min="11521" max="11521" width="2.25" style="481" customWidth="1"/>
    <col min="11522" max="11522" width="8.625" style="481"/>
    <col min="11523" max="11523" width="23.375" style="481" customWidth="1"/>
    <col min="11524" max="11524" width="3.875" style="481" customWidth="1"/>
    <col min="11525" max="11525" width="30" style="481" customWidth="1"/>
    <col min="11526" max="11526" width="16.25" style="481" customWidth="1"/>
    <col min="11527" max="11776" width="8.625" style="481"/>
    <col min="11777" max="11777" width="2.25" style="481" customWidth="1"/>
    <col min="11778" max="11778" width="8.625" style="481"/>
    <col min="11779" max="11779" width="23.375" style="481" customWidth="1"/>
    <col min="11780" max="11780" width="3.875" style="481" customWidth="1"/>
    <col min="11781" max="11781" width="30" style="481" customWidth="1"/>
    <col min="11782" max="11782" width="16.25" style="481" customWidth="1"/>
    <col min="11783" max="12032" width="8.625" style="481"/>
    <col min="12033" max="12033" width="2.25" style="481" customWidth="1"/>
    <col min="12034" max="12034" width="8.625" style="481"/>
    <col min="12035" max="12035" width="23.375" style="481" customWidth="1"/>
    <col min="12036" max="12036" width="3.875" style="481" customWidth="1"/>
    <col min="12037" max="12037" width="30" style="481" customWidth="1"/>
    <col min="12038" max="12038" width="16.25" style="481" customWidth="1"/>
    <col min="12039" max="12288" width="8.625" style="481"/>
    <col min="12289" max="12289" width="2.25" style="481" customWidth="1"/>
    <col min="12290" max="12290" width="8.625" style="481"/>
    <col min="12291" max="12291" width="23.375" style="481" customWidth="1"/>
    <col min="12292" max="12292" width="3.875" style="481" customWidth="1"/>
    <col min="12293" max="12293" width="30" style="481" customWidth="1"/>
    <col min="12294" max="12294" width="16.25" style="481" customWidth="1"/>
    <col min="12295" max="12544" width="8.625" style="481"/>
    <col min="12545" max="12545" width="2.25" style="481" customWidth="1"/>
    <col min="12546" max="12546" width="8.625" style="481"/>
    <col min="12547" max="12547" width="23.375" style="481" customWidth="1"/>
    <col min="12548" max="12548" width="3.875" style="481" customWidth="1"/>
    <col min="12549" max="12549" width="30" style="481" customWidth="1"/>
    <col min="12550" max="12550" width="16.25" style="481" customWidth="1"/>
    <col min="12551" max="12800" width="8.625" style="481"/>
    <col min="12801" max="12801" width="2.25" style="481" customWidth="1"/>
    <col min="12802" max="12802" width="8.625" style="481"/>
    <col min="12803" max="12803" width="23.375" style="481" customWidth="1"/>
    <col min="12804" max="12804" width="3.875" style="481" customWidth="1"/>
    <col min="12805" max="12805" width="30" style="481" customWidth="1"/>
    <col min="12806" max="12806" width="16.25" style="481" customWidth="1"/>
    <col min="12807" max="13056" width="8.625" style="481"/>
    <col min="13057" max="13057" width="2.25" style="481" customWidth="1"/>
    <col min="13058" max="13058" width="8.625" style="481"/>
    <col min="13059" max="13059" width="23.375" style="481" customWidth="1"/>
    <col min="13060" max="13060" width="3.875" style="481" customWidth="1"/>
    <col min="13061" max="13061" width="30" style="481" customWidth="1"/>
    <col min="13062" max="13062" width="16.25" style="481" customWidth="1"/>
    <col min="13063" max="13312" width="8.625" style="481"/>
    <col min="13313" max="13313" width="2.25" style="481" customWidth="1"/>
    <col min="13314" max="13314" width="8.625" style="481"/>
    <col min="13315" max="13315" width="23.375" style="481" customWidth="1"/>
    <col min="13316" max="13316" width="3.875" style="481" customWidth="1"/>
    <col min="13317" max="13317" width="30" style="481" customWidth="1"/>
    <col min="13318" max="13318" width="16.25" style="481" customWidth="1"/>
    <col min="13319" max="13568" width="8.625" style="481"/>
    <col min="13569" max="13569" width="2.25" style="481" customWidth="1"/>
    <col min="13570" max="13570" width="8.625" style="481"/>
    <col min="13571" max="13571" width="23.375" style="481" customWidth="1"/>
    <col min="13572" max="13572" width="3.875" style="481" customWidth="1"/>
    <col min="13573" max="13573" width="30" style="481" customWidth="1"/>
    <col min="13574" max="13574" width="16.25" style="481" customWidth="1"/>
    <col min="13575" max="13824" width="8.625" style="481"/>
    <col min="13825" max="13825" width="2.25" style="481" customWidth="1"/>
    <col min="13826" max="13826" width="8.625" style="481"/>
    <col min="13827" max="13827" width="23.375" style="481" customWidth="1"/>
    <col min="13828" max="13828" width="3.875" style="481" customWidth="1"/>
    <col min="13829" max="13829" width="30" style="481" customWidth="1"/>
    <col min="13830" max="13830" width="16.25" style="481" customWidth="1"/>
    <col min="13831" max="14080" width="8.625" style="481"/>
    <col min="14081" max="14081" width="2.25" style="481" customWidth="1"/>
    <col min="14082" max="14082" width="8.625" style="481"/>
    <col min="14083" max="14083" width="23.375" style="481" customWidth="1"/>
    <col min="14084" max="14084" width="3.875" style="481" customWidth="1"/>
    <col min="14085" max="14085" width="30" style="481" customWidth="1"/>
    <col min="14086" max="14086" width="16.25" style="481" customWidth="1"/>
    <col min="14087" max="14336" width="8.625" style="481"/>
    <col min="14337" max="14337" width="2.25" style="481" customWidth="1"/>
    <col min="14338" max="14338" width="8.625" style="481"/>
    <col min="14339" max="14339" width="23.375" style="481" customWidth="1"/>
    <col min="14340" max="14340" width="3.875" style="481" customWidth="1"/>
    <col min="14341" max="14341" width="30" style="481" customWidth="1"/>
    <col min="14342" max="14342" width="16.25" style="481" customWidth="1"/>
    <col min="14343" max="14592" width="8.625" style="481"/>
    <col min="14593" max="14593" width="2.25" style="481" customWidth="1"/>
    <col min="14594" max="14594" width="8.625" style="481"/>
    <col min="14595" max="14595" width="23.375" style="481" customWidth="1"/>
    <col min="14596" max="14596" width="3.875" style="481" customWidth="1"/>
    <col min="14597" max="14597" width="30" style="481" customWidth="1"/>
    <col min="14598" max="14598" width="16.25" style="481" customWidth="1"/>
    <col min="14599" max="14848" width="8.625" style="481"/>
    <col min="14849" max="14849" width="2.25" style="481" customWidth="1"/>
    <col min="14850" max="14850" width="8.625" style="481"/>
    <col min="14851" max="14851" width="23.375" style="481" customWidth="1"/>
    <col min="14852" max="14852" width="3.875" style="481" customWidth="1"/>
    <col min="14853" max="14853" width="30" style="481" customWidth="1"/>
    <col min="14854" max="14854" width="16.25" style="481" customWidth="1"/>
    <col min="14855" max="15104" width="8.625" style="481"/>
    <col min="15105" max="15105" width="2.25" style="481" customWidth="1"/>
    <col min="15106" max="15106" width="8.625" style="481"/>
    <col min="15107" max="15107" width="23.375" style="481" customWidth="1"/>
    <col min="15108" max="15108" width="3.875" style="481" customWidth="1"/>
    <col min="15109" max="15109" width="30" style="481" customWidth="1"/>
    <col min="15110" max="15110" width="16.25" style="481" customWidth="1"/>
    <col min="15111" max="15360" width="8.625" style="481"/>
    <col min="15361" max="15361" width="2.25" style="481" customWidth="1"/>
    <col min="15362" max="15362" width="8.625" style="481"/>
    <col min="15363" max="15363" width="23.375" style="481" customWidth="1"/>
    <col min="15364" max="15364" width="3.875" style="481" customWidth="1"/>
    <col min="15365" max="15365" width="30" style="481" customWidth="1"/>
    <col min="15366" max="15366" width="16.25" style="481" customWidth="1"/>
    <col min="15367" max="15616" width="8.625" style="481"/>
    <col min="15617" max="15617" width="2.25" style="481" customWidth="1"/>
    <col min="15618" max="15618" width="8.625" style="481"/>
    <col min="15619" max="15619" width="23.375" style="481" customWidth="1"/>
    <col min="15620" max="15620" width="3.875" style="481" customWidth="1"/>
    <col min="15621" max="15621" width="30" style="481" customWidth="1"/>
    <col min="15622" max="15622" width="16.25" style="481" customWidth="1"/>
    <col min="15623" max="15872" width="8.625" style="481"/>
    <col min="15873" max="15873" width="2.25" style="481" customWidth="1"/>
    <col min="15874" max="15874" width="8.625" style="481"/>
    <col min="15875" max="15875" width="23.375" style="481" customWidth="1"/>
    <col min="15876" max="15876" width="3.875" style="481" customWidth="1"/>
    <col min="15877" max="15877" width="30" style="481" customWidth="1"/>
    <col min="15878" max="15878" width="16.25" style="481" customWidth="1"/>
    <col min="15879" max="16128" width="8.625" style="481"/>
    <col min="16129" max="16129" width="2.25" style="481" customWidth="1"/>
    <col min="16130" max="16130" width="8.625" style="481"/>
    <col min="16131" max="16131" width="23.375" style="481" customWidth="1"/>
    <col min="16132" max="16132" width="3.875" style="481" customWidth="1"/>
    <col min="16133" max="16133" width="30" style="481" customWidth="1"/>
    <col min="16134" max="16134" width="16.25" style="481" customWidth="1"/>
    <col min="16135" max="16384" width="8.625" style="481"/>
  </cols>
  <sheetData>
    <row r="1" spans="2:15" ht="72" customHeight="1">
      <c r="B1" s="479" t="s">
        <v>742</v>
      </c>
      <c r="C1" s="479"/>
      <c r="D1" s="479"/>
      <c r="E1" s="479"/>
      <c r="F1" s="479"/>
      <c r="G1" s="480"/>
      <c r="H1" s="480"/>
      <c r="I1" s="480"/>
      <c r="J1" s="480"/>
      <c r="K1" s="480"/>
      <c r="L1" s="480"/>
      <c r="M1" s="480"/>
      <c r="N1" s="480"/>
      <c r="O1" s="480"/>
    </row>
    <row r="2" spans="2:15" ht="3" hidden="1" customHeight="1"/>
    <row r="3" spans="2:15" ht="24.75" customHeight="1">
      <c r="B3" s="482" t="s">
        <v>1108</v>
      </c>
      <c r="C3" s="482"/>
      <c r="D3" s="482"/>
      <c r="E3" s="482"/>
      <c r="F3" s="482"/>
    </row>
    <row r="4" spans="2:15" ht="12.75" customHeight="1" thickBot="1">
      <c r="B4" s="483"/>
    </row>
    <row r="5" spans="2:15" ht="81" customHeight="1">
      <c r="B5" s="1114" t="s">
        <v>665</v>
      </c>
      <c r="C5" s="1115"/>
      <c r="D5" s="1115" t="s">
        <v>743</v>
      </c>
      <c r="E5" s="1115"/>
      <c r="F5" s="484" t="s">
        <v>744</v>
      </c>
      <c r="G5" s="485"/>
      <c r="H5" s="485"/>
    </row>
    <row r="6" spans="2:15" ht="94.5" customHeight="1">
      <c r="B6" s="486"/>
      <c r="C6" s="487" t="s">
        <v>547</v>
      </c>
      <c r="D6" s="1116">
        <v>0.05</v>
      </c>
      <c r="E6" s="1117"/>
      <c r="F6" s="862" t="s">
        <v>1205</v>
      </c>
      <c r="G6" s="485"/>
      <c r="H6" s="485"/>
    </row>
    <row r="7" spans="2:15" ht="42" customHeight="1">
      <c r="B7" s="488"/>
      <c r="C7" s="489" t="s">
        <v>745</v>
      </c>
      <c r="D7" s="490"/>
      <c r="E7" s="491"/>
      <c r="F7" s="492"/>
      <c r="G7" s="485"/>
      <c r="H7" s="485"/>
    </row>
    <row r="8" spans="2:15" ht="42" customHeight="1">
      <c r="B8" s="488"/>
      <c r="C8" s="489" t="s">
        <v>746</v>
      </c>
      <c r="D8" s="490"/>
      <c r="E8" s="491"/>
      <c r="F8" s="492"/>
      <c r="G8" s="485"/>
      <c r="H8" s="485"/>
    </row>
    <row r="9" spans="2:15" ht="42" customHeight="1" thickBot="1">
      <c r="B9" s="493"/>
      <c r="C9" s="494" t="s">
        <v>747</v>
      </c>
      <c r="D9" s="495"/>
      <c r="E9" s="496"/>
      <c r="F9" s="497"/>
      <c r="G9" s="485"/>
      <c r="H9" s="485"/>
    </row>
    <row r="10" spans="2:15">
      <c r="B10" s="485"/>
      <c r="C10" s="485"/>
      <c r="D10" s="485"/>
      <c r="E10" s="485"/>
      <c r="F10" s="485"/>
      <c r="G10" s="485"/>
      <c r="H10" s="485"/>
    </row>
    <row r="11" spans="2:15">
      <c r="B11" s="1118" t="s">
        <v>1071</v>
      </c>
      <c r="C11" s="1118"/>
      <c r="D11" s="1118"/>
      <c r="E11" s="1118"/>
      <c r="F11" s="1118"/>
      <c r="G11" s="485"/>
      <c r="H11" s="485"/>
    </row>
    <row r="12" spans="2:15">
      <c r="B12" s="485"/>
      <c r="C12" s="485"/>
      <c r="D12" s="485"/>
      <c r="E12" s="485"/>
      <c r="F12" s="485"/>
      <c r="G12" s="485"/>
      <c r="H12" s="485"/>
    </row>
    <row r="13" spans="2:15">
      <c r="B13" s="485"/>
      <c r="C13" s="485"/>
      <c r="D13" s="485"/>
      <c r="E13" s="485"/>
      <c r="F13" s="485"/>
      <c r="G13" s="485"/>
      <c r="H13" s="485"/>
    </row>
    <row r="14" spans="2:15">
      <c r="B14" s="485"/>
      <c r="C14" s="485"/>
      <c r="D14" s="485"/>
      <c r="E14" s="485"/>
      <c r="F14" s="485"/>
      <c r="G14" s="485"/>
      <c r="H14" s="485"/>
    </row>
    <row r="15" spans="2:15">
      <c r="B15" s="485"/>
      <c r="C15" s="485"/>
      <c r="D15" s="485"/>
      <c r="E15" s="485"/>
      <c r="F15" s="485"/>
      <c r="G15" s="485"/>
      <c r="H15" s="485"/>
    </row>
    <row r="16" spans="2:15">
      <c r="B16" s="485"/>
      <c r="C16" s="485"/>
      <c r="D16" s="485"/>
      <c r="E16" s="485"/>
      <c r="F16" s="485"/>
      <c r="G16" s="485"/>
      <c r="H16" s="485"/>
    </row>
    <row r="17" spans="2:8">
      <c r="B17" s="485"/>
      <c r="C17" s="485"/>
      <c r="D17" s="485"/>
      <c r="E17" s="485"/>
      <c r="F17" s="485"/>
      <c r="G17" s="485"/>
      <c r="H17" s="485"/>
    </row>
    <row r="18" spans="2:8">
      <c r="B18" s="485"/>
      <c r="C18" s="485"/>
      <c r="D18" s="485"/>
      <c r="E18" s="485"/>
      <c r="F18" s="485"/>
      <c r="G18" s="485"/>
      <c r="H18" s="485"/>
    </row>
    <row r="19" spans="2:8">
      <c r="B19" s="485"/>
      <c r="C19" s="485"/>
      <c r="D19" s="485"/>
      <c r="E19" s="485"/>
      <c r="F19" s="485"/>
      <c r="G19" s="485"/>
      <c r="H19" s="485"/>
    </row>
    <row r="20" spans="2:8">
      <c r="B20" s="485"/>
      <c r="C20" s="485"/>
      <c r="D20" s="485"/>
      <c r="E20" s="485"/>
      <c r="F20" s="485"/>
      <c r="G20" s="485"/>
      <c r="H20" s="485"/>
    </row>
    <row r="21" spans="2:8">
      <c r="B21" s="485"/>
      <c r="C21" s="485"/>
      <c r="D21" s="485"/>
      <c r="E21" s="485"/>
      <c r="F21" s="485"/>
      <c r="G21" s="485"/>
      <c r="H21" s="485"/>
    </row>
    <row r="22" spans="2:8">
      <c r="B22" s="485"/>
      <c r="C22" s="485"/>
      <c r="D22" s="485"/>
      <c r="E22" s="485"/>
      <c r="F22" s="485"/>
      <c r="G22" s="485"/>
      <c r="H22" s="485"/>
    </row>
    <row r="23" spans="2:8">
      <c r="B23" s="485"/>
      <c r="C23" s="485"/>
      <c r="D23" s="485"/>
      <c r="E23" s="485"/>
      <c r="F23" s="485"/>
      <c r="G23" s="485"/>
      <c r="H23" s="485"/>
    </row>
    <row r="24" spans="2:8">
      <c r="B24" s="485"/>
      <c r="C24" s="485"/>
      <c r="D24" s="485"/>
      <c r="E24" s="485"/>
      <c r="F24" s="485"/>
      <c r="G24" s="485"/>
      <c r="H24" s="485"/>
    </row>
    <row r="25" spans="2:8">
      <c r="B25" s="485"/>
      <c r="C25" s="485"/>
      <c r="D25" s="485"/>
      <c r="E25" s="485"/>
      <c r="F25" s="485"/>
      <c r="G25" s="485"/>
      <c r="H25" s="485"/>
    </row>
    <row r="26" spans="2:8">
      <c r="B26" s="485"/>
      <c r="C26" s="485"/>
      <c r="D26" s="485"/>
      <c r="E26" s="485"/>
      <c r="F26" s="485"/>
      <c r="G26" s="485"/>
      <c r="H26" s="485"/>
    </row>
    <row r="27" spans="2:8">
      <c r="B27" s="485"/>
      <c r="C27" s="485"/>
      <c r="D27" s="485"/>
      <c r="E27" s="485"/>
      <c r="F27" s="485"/>
      <c r="G27" s="485"/>
      <c r="H27" s="485"/>
    </row>
    <row r="28" spans="2:8">
      <c r="B28" s="485"/>
      <c r="C28" s="485"/>
      <c r="D28" s="485"/>
      <c r="E28" s="485"/>
      <c r="F28" s="485"/>
      <c r="G28" s="485"/>
      <c r="H28" s="485"/>
    </row>
    <row r="29" spans="2:8">
      <c r="B29" s="485"/>
      <c r="C29" s="485"/>
      <c r="D29" s="485"/>
      <c r="E29" s="485"/>
      <c r="F29" s="485"/>
      <c r="G29" s="485"/>
      <c r="H29" s="485"/>
    </row>
    <row r="30" spans="2:8">
      <c r="B30" s="485"/>
      <c r="C30" s="485"/>
      <c r="D30" s="485"/>
      <c r="E30" s="485"/>
      <c r="F30" s="485"/>
      <c r="G30" s="485"/>
      <c r="H30" s="485"/>
    </row>
    <row r="31" spans="2:8">
      <c r="B31" s="485"/>
      <c r="C31" s="485"/>
      <c r="D31" s="485"/>
      <c r="E31" s="485"/>
      <c r="F31" s="485"/>
      <c r="G31" s="485"/>
      <c r="H31" s="485"/>
    </row>
    <row r="32" spans="2:8">
      <c r="B32" s="485"/>
      <c r="C32" s="485"/>
      <c r="D32" s="485"/>
      <c r="E32" s="485"/>
      <c r="F32" s="485"/>
      <c r="G32" s="485"/>
      <c r="H32" s="485"/>
    </row>
    <row r="33" spans="2:8">
      <c r="B33" s="485"/>
      <c r="C33" s="485"/>
      <c r="D33" s="485"/>
      <c r="E33" s="485"/>
      <c r="F33" s="485"/>
      <c r="G33" s="485"/>
      <c r="H33" s="485"/>
    </row>
    <row r="34" spans="2:8">
      <c r="B34" s="485"/>
      <c r="C34" s="485"/>
      <c r="D34" s="485"/>
      <c r="E34" s="485"/>
      <c r="F34" s="485"/>
      <c r="G34" s="485"/>
      <c r="H34" s="485"/>
    </row>
    <row r="35" spans="2:8">
      <c r="B35" s="485"/>
      <c r="C35" s="485"/>
      <c r="D35" s="485"/>
      <c r="E35" s="485"/>
      <c r="F35" s="485"/>
      <c r="G35" s="485"/>
      <c r="H35" s="485"/>
    </row>
    <row r="36" spans="2:8">
      <c r="B36" s="485"/>
      <c r="C36" s="485"/>
      <c r="D36" s="485"/>
      <c r="E36" s="485"/>
      <c r="F36" s="485"/>
      <c r="G36" s="485"/>
      <c r="H36" s="485"/>
    </row>
    <row r="37" spans="2:8">
      <c r="B37" s="485"/>
      <c r="C37" s="485"/>
      <c r="D37" s="485"/>
      <c r="E37" s="485"/>
      <c r="F37" s="485"/>
      <c r="G37" s="485"/>
      <c r="H37" s="485"/>
    </row>
    <row r="38" spans="2:8">
      <c r="B38" s="485"/>
      <c r="C38" s="485"/>
      <c r="D38" s="485"/>
      <c r="E38" s="485"/>
      <c r="F38" s="485"/>
      <c r="G38" s="485"/>
      <c r="H38" s="485"/>
    </row>
    <row r="39" spans="2:8">
      <c r="B39" s="485"/>
      <c r="C39" s="485"/>
      <c r="D39" s="485"/>
      <c r="E39" s="485"/>
      <c r="F39" s="485"/>
      <c r="G39" s="485"/>
      <c r="H39" s="485"/>
    </row>
    <row r="40" spans="2:8">
      <c r="B40" s="485"/>
      <c r="C40" s="485"/>
      <c r="D40" s="485"/>
      <c r="E40" s="485"/>
      <c r="F40" s="485"/>
      <c r="G40" s="485"/>
      <c r="H40" s="485"/>
    </row>
    <row r="41" spans="2:8">
      <c r="B41" s="485"/>
      <c r="C41" s="485"/>
      <c r="D41" s="485"/>
      <c r="E41" s="485"/>
      <c r="F41" s="485"/>
      <c r="G41" s="485"/>
      <c r="H41" s="485"/>
    </row>
    <row r="42" spans="2:8">
      <c r="B42" s="485"/>
      <c r="C42" s="485"/>
      <c r="D42" s="485"/>
      <c r="E42" s="485"/>
      <c r="F42" s="485"/>
      <c r="G42" s="485"/>
      <c r="H42" s="485"/>
    </row>
    <row r="43" spans="2:8">
      <c r="B43" s="485"/>
      <c r="C43" s="485"/>
      <c r="D43" s="485"/>
      <c r="E43" s="485"/>
      <c r="F43" s="485"/>
      <c r="G43" s="485"/>
      <c r="H43" s="485"/>
    </row>
    <row r="44" spans="2:8">
      <c r="B44" s="485"/>
      <c r="C44" s="485"/>
      <c r="D44" s="485"/>
      <c r="E44" s="485"/>
      <c r="F44" s="485"/>
      <c r="G44" s="485"/>
      <c r="H44" s="485"/>
    </row>
    <row r="45" spans="2:8">
      <c r="B45" s="485"/>
      <c r="C45" s="485"/>
      <c r="D45" s="485"/>
      <c r="E45" s="485"/>
      <c r="F45" s="485"/>
      <c r="G45" s="485"/>
      <c r="H45" s="485"/>
    </row>
    <row r="46" spans="2:8">
      <c r="B46" s="485"/>
      <c r="C46" s="485"/>
      <c r="D46" s="485"/>
      <c r="E46" s="485"/>
      <c r="F46" s="485"/>
      <c r="G46" s="485"/>
      <c r="H46" s="485"/>
    </row>
    <row r="47" spans="2:8">
      <c r="B47" s="485"/>
      <c r="C47" s="485"/>
      <c r="D47" s="485"/>
      <c r="E47" s="485"/>
      <c r="F47" s="485"/>
      <c r="G47" s="485"/>
      <c r="H47" s="485"/>
    </row>
    <row r="48" spans="2:8">
      <c r="B48" s="485"/>
      <c r="C48" s="485"/>
      <c r="D48" s="485"/>
      <c r="E48" s="485"/>
      <c r="F48" s="485"/>
      <c r="G48" s="485"/>
      <c r="H48" s="485"/>
    </row>
    <row r="49" spans="2:8">
      <c r="B49" s="485"/>
      <c r="C49" s="485"/>
      <c r="D49" s="485"/>
      <c r="E49" s="485"/>
      <c r="F49" s="485"/>
      <c r="G49" s="485"/>
      <c r="H49" s="485"/>
    </row>
    <row r="50" spans="2:8">
      <c r="B50" s="485"/>
      <c r="C50" s="485"/>
      <c r="D50" s="485"/>
      <c r="E50" s="485"/>
      <c r="F50" s="485"/>
      <c r="G50" s="485"/>
      <c r="H50" s="485"/>
    </row>
    <row r="51" spans="2:8">
      <c r="B51" s="485"/>
      <c r="C51" s="485"/>
      <c r="D51" s="485"/>
      <c r="E51" s="485"/>
      <c r="F51" s="485"/>
      <c r="G51" s="485"/>
      <c r="H51" s="485"/>
    </row>
  </sheetData>
  <mergeCells count="4">
    <mergeCell ref="B5:C5"/>
    <mergeCell ref="D5:E5"/>
    <mergeCell ref="D6:E6"/>
    <mergeCell ref="B11:F11"/>
  </mergeCells>
  <printOptions horizontalCentered="1"/>
  <pageMargins left="0.7" right="0.7" top="0.75" bottom="0.75" header="0.3" footer="0.3"/>
  <pageSetup paperSize="9" firstPageNumber="39" orientation="portrait" r:id="rId1"/>
  <headerFooter alignWithMargins="0">
    <oddFooter>&amp;C37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78273" r:id="rId4" name="Check Box 1">
              <controlPr defaultSize="0" autoFill="0" autoLine="0" autoPict="0">
                <anchor moveWithCells="1">
                  <from>
                    <xdr:col>1</xdr:col>
                    <xdr:colOff>66675</xdr:colOff>
                    <xdr:row>5</xdr:row>
                    <xdr:rowOff>28575</xdr:rowOff>
                  </from>
                  <to>
                    <xdr:col>2</xdr:col>
                    <xdr:colOff>85725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274" r:id="rId5" name="Check Box 2">
              <controlPr defaultSize="0" autoFill="0" autoLine="0" autoPict="0">
                <anchor moveWithCells="1">
                  <from>
                    <xdr:col>1</xdr:col>
                    <xdr:colOff>85725</xdr:colOff>
                    <xdr:row>6</xdr:row>
                    <xdr:rowOff>28575</xdr:rowOff>
                  </from>
                  <to>
                    <xdr:col>2</xdr:col>
                    <xdr:colOff>104775</xdr:colOff>
                    <xdr:row>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275" r:id="rId6" name="Check Box 3">
              <controlPr defaultSize="0" autoFill="0" autoLine="0" autoPict="0">
                <anchor moveWithCells="1">
                  <from>
                    <xdr:col>1</xdr:col>
                    <xdr:colOff>76200</xdr:colOff>
                    <xdr:row>7</xdr:row>
                    <xdr:rowOff>19050</xdr:rowOff>
                  </from>
                  <to>
                    <xdr:col>2</xdr:col>
                    <xdr:colOff>104775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276" r:id="rId7" name="Check Box 4">
              <controlPr defaultSize="0" autoFill="0" autoLine="0" autoPict="0">
                <anchor moveWithCells="1">
                  <from>
                    <xdr:col>1</xdr:col>
                    <xdr:colOff>76200</xdr:colOff>
                    <xdr:row>8</xdr:row>
                    <xdr:rowOff>9525</xdr:rowOff>
                  </from>
                  <to>
                    <xdr:col>2</xdr:col>
                    <xdr:colOff>104775</xdr:colOff>
                    <xdr:row>8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8"/>
  <sheetViews>
    <sheetView topLeftCell="A3" workbookViewId="0">
      <selection activeCell="J12" sqref="J12"/>
    </sheetView>
  </sheetViews>
  <sheetFormatPr defaultRowHeight="17.25"/>
  <cols>
    <col min="1" max="1" width="10.25" style="863" customWidth="1"/>
    <col min="2" max="2" width="12.75" style="863" customWidth="1"/>
    <col min="3" max="3" width="16.125" style="863" customWidth="1"/>
    <col min="4" max="6" width="9" style="863"/>
    <col min="7" max="7" width="15.375" style="863" customWidth="1"/>
    <col min="8" max="9" width="9" style="863"/>
    <col min="10" max="10" width="14.125" style="863" customWidth="1"/>
    <col min="11" max="16384" width="9" style="863"/>
  </cols>
  <sheetData>
    <row r="1" spans="1:11" ht="24">
      <c r="A1" s="934" t="s">
        <v>1178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</row>
    <row r="2" spans="1:11" ht="24">
      <c r="A2" s="934" t="s">
        <v>234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</row>
    <row r="3" spans="1:11" ht="24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</row>
    <row r="4" spans="1:11" ht="24">
      <c r="A4" s="187" t="s">
        <v>201</v>
      </c>
      <c r="B4" s="1120" t="s">
        <v>1069</v>
      </c>
      <c r="C4" s="1120"/>
      <c r="D4" s="1120"/>
      <c r="E4" s="1120"/>
      <c r="F4" s="465"/>
      <c r="G4" s="465"/>
      <c r="H4" s="465"/>
      <c r="I4" s="92"/>
      <c r="J4" s="92"/>
      <c r="K4" s="92"/>
    </row>
    <row r="5" spans="1:11" ht="24">
      <c r="A5" s="466" t="s">
        <v>199</v>
      </c>
      <c r="B5" s="818">
        <v>4</v>
      </c>
      <c r="C5" s="468" t="s">
        <v>243</v>
      </c>
      <c r="D5" s="818">
        <v>4</v>
      </c>
      <c r="E5" s="92" t="s">
        <v>180</v>
      </c>
      <c r="F5" s="92"/>
      <c r="G5" s="92"/>
      <c r="H5" s="92"/>
      <c r="I5" s="92"/>
      <c r="J5" s="92"/>
      <c r="K5" s="92"/>
    </row>
    <row r="6" spans="1:11" ht="24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</row>
    <row r="7" spans="1:11" ht="24">
      <c r="A7" s="1121" t="s">
        <v>235</v>
      </c>
      <c r="B7" s="1121"/>
      <c r="C7" s="1121" t="s">
        <v>327</v>
      </c>
      <c r="D7" s="1122" t="s">
        <v>239</v>
      </c>
      <c r="E7" s="1122"/>
      <c r="F7" s="1123" t="s">
        <v>241</v>
      </c>
      <c r="G7" s="1123"/>
      <c r="H7" s="1123"/>
      <c r="I7" s="1123"/>
      <c r="J7" s="1123"/>
      <c r="K7" s="1123"/>
    </row>
    <row r="8" spans="1:11" ht="24">
      <c r="A8" s="1121"/>
      <c r="B8" s="1121"/>
      <c r="C8" s="1121"/>
      <c r="D8" s="1122"/>
      <c r="E8" s="1122"/>
      <c r="F8" s="1123" t="s">
        <v>242</v>
      </c>
      <c r="G8" s="1123"/>
      <c r="H8" s="1123"/>
      <c r="I8" s="1123" t="s">
        <v>238</v>
      </c>
      <c r="J8" s="1123"/>
      <c r="K8" s="1123"/>
    </row>
    <row r="9" spans="1:11" ht="24">
      <c r="A9" s="819" t="s">
        <v>236</v>
      </c>
      <c r="B9" s="820" t="s">
        <v>238</v>
      </c>
      <c r="C9" s="1121"/>
      <c r="D9" s="821" t="s">
        <v>236</v>
      </c>
      <c r="E9" s="821" t="s">
        <v>240</v>
      </c>
      <c r="F9" s="1119" t="s">
        <v>173</v>
      </c>
      <c r="G9" s="1119"/>
      <c r="H9" s="1119"/>
      <c r="I9" s="1119" t="s">
        <v>173</v>
      </c>
      <c r="J9" s="1119"/>
      <c r="K9" s="1119"/>
    </row>
    <row r="10" spans="1:11" ht="24">
      <c r="A10" s="823" t="s">
        <v>237</v>
      </c>
      <c r="B10" s="824"/>
      <c r="C10" s="1121"/>
      <c r="D10" s="825" t="s">
        <v>127</v>
      </c>
      <c r="E10" s="825" t="s">
        <v>127</v>
      </c>
      <c r="F10" s="822" t="s">
        <v>182</v>
      </c>
      <c r="G10" s="822" t="s">
        <v>168</v>
      </c>
      <c r="H10" s="822" t="s">
        <v>183</v>
      </c>
      <c r="I10" s="822" t="s">
        <v>182</v>
      </c>
      <c r="J10" s="822" t="s">
        <v>168</v>
      </c>
      <c r="K10" s="822" t="s">
        <v>183</v>
      </c>
    </row>
    <row r="11" spans="1:11" ht="111" customHeight="1">
      <c r="A11" s="472"/>
      <c r="B11" s="472" t="s">
        <v>1208</v>
      </c>
      <c r="C11" s="474" t="s">
        <v>1206</v>
      </c>
      <c r="D11" s="826">
        <v>0</v>
      </c>
      <c r="E11" s="826">
        <v>67407</v>
      </c>
      <c r="F11" s="826">
        <v>0</v>
      </c>
      <c r="G11" s="826">
        <v>7533.6</v>
      </c>
      <c r="H11" s="826">
        <v>27271.63</v>
      </c>
      <c r="I11" s="826">
        <v>0</v>
      </c>
      <c r="J11" s="827">
        <v>7533.6</v>
      </c>
      <c r="K11" s="827">
        <v>27271.63</v>
      </c>
    </row>
    <row r="12" spans="1:11" ht="24">
      <c r="A12" s="92" t="s">
        <v>244</v>
      </c>
      <c r="B12" s="92"/>
      <c r="C12" s="92"/>
      <c r="D12" s="92"/>
      <c r="E12" s="92"/>
      <c r="F12" s="92"/>
      <c r="G12" s="92"/>
      <c r="H12" s="92"/>
      <c r="I12" s="92"/>
      <c r="J12" s="92"/>
      <c r="K12" s="92"/>
    </row>
    <row r="13" spans="1:11" ht="24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</row>
    <row r="14" spans="1:11" ht="24">
      <c r="A14" s="92" t="s">
        <v>329</v>
      </c>
      <c r="B14" s="92"/>
      <c r="C14" s="92"/>
      <c r="D14" s="465"/>
      <c r="E14" s="465"/>
      <c r="F14" s="465"/>
      <c r="G14" s="465"/>
      <c r="H14" s="465"/>
      <c r="I14" s="465"/>
      <c r="J14" s="465"/>
      <c r="K14" s="465"/>
    </row>
    <row r="15" spans="1:11" ht="24">
      <c r="A15" s="465"/>
      <c r="B15" s="465"/>
      <c r="C15" s="465"/>
      <c r="D15" s="467"/>
      <c r="E15" s="467"/>
      <c r="F15" s="467"/>
      <c r="G15" s="467"/>
      <c r="H15" s="467"/>
      <c r="I15" s="467"/>
      <c r="J15" s="467"/>
      <c r="K15" s="467"/>
    </row>
    <row r="16" spans="1:11" ht="24">
      <c r="A16" s="92" t="s">
        <v>328</v>
      </c>
      <c r="B16" s="92"/>
      <c r="C16" s="465"/>
      <c r="D16" s="465"/>
      <c r="E16" s="467"/>
      <c r="F16" s="467"/>
      <c r="G16" s="467"/>
      <c r="H16" s="467"/>
      <c r="I16" s="467"/>
      <c r="J16" s="467"/>
      <c r="K16" s="467"/>
    </row>
    <row r="17" spans="1:11" ht="24">
      <c r="A17" s="465"/>
      <c r="B17" s="465"/>
      <c r="C17" s="465"/>
      <c r="D17" s="467"/>
      <c r="E17" s="467"/>
      <c r="F17" s="467"/>
      <c r="G17" s="467"/>
      <c r="H17" s="467"/>
      <c r="I17" s="467"/>
      <c r="J17" s="467"/>
      <c r="K17" s="467"/>
    </row>
    <row r="18" spans="1:11" ht="24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</row>
  </sheetData>
  <mergeCells count="11">
    <mergeCell ref="I9:K9"/>
    <mergeCell ref="A1:K1"/>
    <mergeCell ref="A2:K2"/>
    <mergeCell ref="B4:E4"/>
    <mergeCell ref="A7:B8"/>
    <mergeCell ref="C7:C10"/>
    <mergeCell ref="D7:E8"/>
    <mergeCell ref="F7:K7"/>
    <mergeCell ref="F8:H8"/>
    <mergeCell ref="I8:K8"/>
    <mergeCell ref="F9:H9"/>
  </mergeCell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9"/>
  <sheetViews>
    <sheetView showGridLines="0" view="pageBreakPreview" topLeftCell="B24" zoomScaleNormal="100" zoomScaleSheetLayoutView="100" workbookViewId="0">
      <selection activeCell="B51" sqref="B51"/>
    </sheetView>
  </sheetViews>
  <sheetFormatPr defaultColWidth="9" defaultRowHeight="24"/>
  <cols>
    <col min="1" max="1" width="11.25" style="92" customWidth="1"/>
    <col min="2" max="2" width="17.875" style="92" customWidth="1"/>
    <col min="3" max="3" width="15.75" style="92" customWidth="1"/>
    <col min="4" max="5" width="9.625" style="92" customWidth="1"/>
    <col min="6" max="6" width="8.125" style="92" customWidth="1"/>
    <col min="7" max="7" width="17.75" style="92" customWidth="1"/>
    <col min="8" max="8" width="9.625" style="92" customWidth="1"/>
    <col min="9" max="9" width="7.25" style="92" customWidth="1"/>
    <col min="10" max="10" width="16.5" style="92" customWidth="1"/>
    <col min="11" max="11" width="10.5" style="92" customWidth="1"/>
    <col min="12" max="16384" width="9" style="92"/>
  </cols>
  <sheetData>
    <row r="1" spans="1:16" ht="27" customHeight="1"/>
    <row r="2" spans="1:16">
      <c r="A2" s="934" t="s">
        <v>1176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</row>
    <row r="3" spans="1:16">
      <c r="A3" s="934" t="s">
        <v>234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</row>
    <row r="4" spans="1:16" ht="11.25" customHeight="1"/>
    <row r="5" spans="1:16">
      <c r="A5" s="187" t="s">
        <v>201</v>
      </c>
      <c r="B5" s="465" t="s">
        <v>720</v>
      </c>
      <c r="C5" s="465"/>
      <c r="D5" s="465"/>
      <c r="E5" s="465"/>
      <c r="F5" s="465"/>
      <c r="G5" s="465"/>
      <c r="H5" s="465"/>
    </row>
    <row r="6" spans="1:16">
      <c r="A6" s="466" t="s">
        <v>199</v>
      </c>
      <c r="B6" s="818">
        <v>1</v>
      </c>
      <c r="C6" s="468" t="s">
        <v>243</v>
      </c>
      <c r="D6" s="818">
        <v>4</v>
      </c>
      <c r="E6" s="92" t="s">
        <v>180</v>
      </c>
    </row>
    <row r="7" spans="1:16" ht="12" customHeight="1"/>
    <row r="8" spans="1:16" ht="21" customHeight="1">
      <c r="A8" s="1121" t="s">
        <v>235</v>
      </c>
      <c r="B8" s="1121"/>
      <c r="C8" s="1121" t="s">
        <v>327</v>
      </c>
      <c r="D8" s="1122" t="s">
        <v>239</v>
      </c>
      <c r="E8" s="1122"/>
      <c r="F8" s="1123" t="s">
        <v>241</v>
      </c>
      <c r="G8" s="1123"/>
      <c r="H8" s="1123"/>
      <c r="I8" s="1123"/>
      <c r="J8" s="1123"/>
      <c r="K8" s="1123"/>
    </row>
    <row r="9" spans="1:16">
      <c r="A9" s="1121"/>
      <c r="B9" s="1121"/>
      <c r="C9" s="1121"/>
      <c r="D9" s="1122"/>
      <c r="E9" s="1122"/>
      <c r="F9" s="1123" t="s">
        <v>242</v>
      </c>
      <c r="G9" s="1123"/>
      <c r="H9" s="1123"/>
      <c r="I9" s="1123" t="s">
        <v>238</v>
      </c>
      <c r="J9" s="1123"/>
      <c r="K9" s="1123"/>
    </row>
    <row r="10" spans="1:16" ht="21" customHeight="1">
      <c r="A10" s="819" t="s">
        <v>236</v>
      </c>
      <c r="B10" s="820" t="s">
        <v>238</v>
      </c>
      <c r="C10" s="1121"/>
      <c r="D10" s="821" t="s">
        <v>236</v>
      </c>
      <c r="E10" s="821" t="s">
        <v>240</v>
      </c>
      <c r="F10" s="1119" t="s">
        <v>173</v>
      </c>
      <c r="G10" s="1119"/>
      <c r="H10" s="1119"/>
      <c r="I10" s="1119" t="s">
        <v>173</v>
      </c>
      <c r="J10" s="1119"/>
      <c r="K10" s="1119"/>
    </row>
    <row r="11" spans="1:16">
      <c r="A11" s="823" t="s">
        <v>237</v>
      </c>
      <c r="B11" s="824"/>
      <c r="C11" s="1121"/>
      <c r="D11" s="825" t="s">
        <v>127</v>
      </c>
      <c r="E11" s="825" t="s">
        <v>127</v>
      </c>
      <c r="F11" s="244" t="s">
        <v>182</v>
      </c>
      <c r="G11" s="244" t="s">
        <v>168</v>
      </c>
      <c r="H11" s="244" t="s">
        <v>183</v>
      </c>
      <c r="I11" s="244" t="s">
        <v>182</v>
      </c>
      <c r="J11" s="244" t="s">
        <v>168</v>
      </c>
      <c r="K11" s="244" t="s">
        <v>183</v>
      </c>
    </row>
    <row r="12" spans="1:16" ht="100.5" customHeight="1">
      <c r="A12" s="472" t="s">
        <v>748</v>
      </c>
      <c r="B12" s="472" t="s">
        <v>1013</v>
      </c>
      <c r="C12" s="474" t="s">
        <v>1206</v>
      </c>
      <c r="D12" s="826">
        <f>'มาตรการไฟฟ้า 1'!L17</f>
        <v>555500</v>
      </c>
      <c r="E12" s="826" t="s">
        <v>750</v>
      </c>
      <c r="F12" s="826" t="s">
        <v>750</v>
      </c>
      <c r="G12" s="826">
        <f>'มาตรการไฟฟ้า 1'!L14</f>
        <v>199716.29999999981</v>
      </c>
      <c r="H12" s="826">
        <f>'มาตรการไฟฟ้า 1'!M14</f>
        <v>722973.00599999935</v>
      </c>
      <c r="I12" s="826"/>
      <c r="J12" s="827">
        <v>199716.3</v>
      </c>
      <c r="K12" s="827">
        <f>J12*3.65</f>
        <v>728964.495</v>
      </c>
      <c r="M12" s="1124"/>
      <c r="N12" s="1124"/>
      <c r="O12" s="1124"/>
      <c r="P12" s="1124"/>
    </row>
    <row r="13" spans="1:16">
      <c r="A13" s="92" t="s">
        <v>244</v>
      </c>
      <c r="M13" s="1124"/>
      <c r="N13" s="1124"/>
      <c r="O13" s="1124"/>
      <c r="P13" s="1124"/>
    </row>
    <row r="14" spans="1:16" ht="9.75" customHeight="1">
      <c r="M14" s="1124"/>
      <c r="N14" s="1124"/>
      <c r="O14" s="1124"/>
      <c r="P14" s="1124"/>
    </row>
    <row r="15" spans="1:16">
      <c r="A15" s="92" t="s">
        <v>329</v>
      </c>
      <c r="D15" s="1120"/>
      <c r="E15" s="1120"/>
      <c r="F15" s="1120"/>
      <c r="G15" s="1120"/>
      <c r="H15" s="1120"/>
      <c r="I15" s="1120"/>
      <c r="J15" s="1120"/>
      <c r="K15" s="1120"/>
    </row>
    <row r="16" spans="1:16">
      <c r="A16" s="465"/>
      <c r="B16" s="465"/>
      <c r="C16" s="1120"/>
      <c r="D16" s="1120"/>
      <c r="E16" s="1120"/>
      <c r="F16" s="1120"/>
      <c r="G16" s="1120"/>
      <c r="H16" s="1120"/>
      <c r="I16" s="1120"/>
      <c r="J16" s="1120"/>
      <c r="K16" s="1120"/>
    </row>
    <row r="17" spans="1:11">
      <c r="A17" s="92" t="s">
        <v>328</v>
      </c>
      <c r="C17" s="465"/>
      <c r="D17" s="465"/>
      <c r="E17" s="467"/>
      <c r="F17" s="467"/>
      <c r="G17" s="467"/>
      <c r="H17" s="467"/>
      <c r="I17" s="467"/>
      <c r="J17" s="467"/>
      <c r="K17" s="467"/>
    </row>
    <row r="18" spans="1:11">
      <c r="A18" s="465"/>
      <c r="B18" s="465"/>
      <c r="C18" s="465"/>
      <c r="D18" s="467"/>
      <c r="E18" s="467"/>
      <c r="F18" s="467"/>
      <c r="G18" s="467"/>
      <c r="H18" s="467"/>
      <c r="I18" s="467"/>
      <c r="J18" s="467"/>
      <c r="K18" s="467"/>
    </row>
    <row r="19" spans="1:11" s="145" customFormat="1">
      <c r="E19" s="478"/>
      <c r="F19" s="478"/>
      <c r="G19" s="478"/>
      <c r="H19" s="478"/>
      <c r="I19" s="478"/>
      <c r="J19" s="478"/>
      <c r="K19" s="478"/>
    </row>
    <row r="21" spans="1:11" ht="41.25" customHeight="1"/>
    <row r="22" spans="1:11">
      <c r="A22" s="934" t="s">
        <v>1177</v>
      </c>
      <c r="B22" s="934"/>
      <c r="C22" s="934"/>
      <c r="D22" s="934"/>
      <c r="E22" s="934"/>
      <c r="F22" s="934"/>
      <c r="G22" s="934"/>
      <c r="H22" s="934"/>
      <c r="I22" s="934"/>
      <c r="J22" s="934"/>
      <c r="K22" s="934"/>
    </row>
    <row r="23" spans="1:11">
      <c r="A23" s="934" t="s">
        <v>234</v>
      </c>
      <c r="B23" s="934"/>
      <c r="C23" s="934"/>
      <c r="D23" s="934"/>
      <c r="E23" s="934"/>
      <c r="F23" s="934"/>
      <c r="G23" s="934"/>
      <c r="H23" s="934"/>
      <c r="I23" s="934"/>
      <c r="J23" s="934"/>
      <c r="K23" s="934"/>
    </row>
    <row r="24" spans="1:11" ht="11.25" customHeight="1"/>
    <row r="25" spans="1:11">
      <c r="A25" s="187" t="s">
        <v>201</v>
      </c>
      <c r="B25" s="1120" t="s">
        <v>818</v>
      </c>
      <c r="C25" s="1120"/>
      <c r="D25" s="1120"/>
      <c r="E25" s="1120"/>
      <c r="F25" s="465"/>
      <c r="G25" s="465"/>
      <c r="H25" s="465"/>
    </row>
    <row r="26" spans="1:11">
      <c r="A26" s="466" t="s">
        <v>199</v>
      </c>
      <c r="B26" s="818">
        <v>2</v>
      </c>
      <c r="C26" s="468" t="s">
        <v>243</v>
      </c>
      <c r="D26" s="818">
        <v>4</v>
      </c>
      <c r="E26" s="92" t="s">
        <v>180</v>
      </c>
    </row>
    <row r="27" spans="1:11" ht="12" customHeight="1"/>
    <row r="28" spans="1:11" ht="21" customHeight="1">
      <c r="A28" s="1121" t="s">
        <v>235</v>
      </c>
      <c r="B28" s="1121"/>
      <c r="C28" s="1121" t="s">
        <v>327</v>
      </c>
      <c r="D28" s="1122" t="s">
        <v>239</v>
      </c>
      <c r="E28" s="1122"/>
      <c r="F28" s="1123" t="s">
        <v>241</v>
      </c>
      <c r="G28" s="1123"/>
      <c r="H28" s="1123"/>
      <c r="I28" s="1123"/>
      <c r="J28" s="1123"/>
      <c r="K28" s="1123"/>
    </row>
    <row r="29" spans="1:11">
      <c r="A29" s="1121"/>
      <c r="B29" s="1121"/>
      <c r="C29" s="1121"/>
      <c r="D29" s="1122"/>
      <c r="E29" s="1122"/>
      <c r="F29" s="1123" t="s">
        <v>242</v>
      </c>
      <c r="G29" s="1123"/>
      <c r="H29" s="1123"/>
      <c r="I29" s="1123" t="s">
        <v>238</v>
      </c>
      <c r="J29" s="1123"/>
      <c r="K29" s="1123"/>
    </row>
    <row r="30" spans="1:11" ht="21" customHeight="1">
      <c r="A30" s="819" t="s">
        <v>236</v>
      </c>
      <c r="B30" s="820" t="s">
        <v>238</v>
      </c>
      <c r="C30" s="1121"/>
      <c r="D30" s="821" t="s">
        <v>236</v>
      </c>
      <c r="E30" s="821" t="s">
        <v>240</v>
      </c>
      <c r="F30" s="1119" t="s">
        <v>173</v>
      </c>
      <c r="G30" s="1119"/>
      <c r="H30" s="1119"/>
      <c r="I30" s="1119" t="s">
        <v>173</v>
      </c>
      <c r="J30" s="1119"/>
      <c r="K30" s="1119"/>
    </row>
    <row r="31" spans="1:11">
      <c r="A31" s="823" t="s">
        <v>237</v>
      </c>
      <c r="B31" s="824"/>
      <c r="C31" s="1121"/>
      <c r="D31" s="825" t="s">
        <v>127</v>
      </c>
      <c r="E31" s="825" t="s">
        <v>127</v>
      </c>
      <c r="F31" s="244" t="s">
        <v>182</v>
      </c>
      <c r="G31" s="244" t="s">
        <v>168</v>
      </c>
      <c r="H31" s="244" t="s">
        <v>183</v>
      </c>
      <c r="I31" s="244" t="s">
        <v>182</v>
      </c>
      <c r="J31" s="244" t="s">
        <v>168</v>
      </c>
      <c r="K31" s="244" t="s">
        <v>183</v>
      </c>
    </row>
    <row r="32" spans="1:11" ht="97.5" customHeight="1">
      <c r="A32" s="472" t="s">
        <v>748</v>
      </c>
      <c r="B32" s="472" t="s">
        <v>1207</v>
      </c>
      <c r="C32" s="474" t="s">
        <v>749</v>
      </c>
      <c r="D32" s="826">
        <f>มาตรการไฟฟ้า2!L17</f>
        <v>3678818.75</v>
      </c>
      <c r="E32" s="826"/>
      <c r="F32" s="826">
        <f>มาตรการไฟฟ้า2!K14</f>
        <v>137.34256666666667</v>
      </c>
      <c r="G32" s="826">
        <f>มาตรการไฟฟ้า2!L14</f>
        <v>336214.60319999995</v>
      </c>
      <c r="H32" s="826">
        <f>มาตรการไฟฟ้า2!M14</f>
        <v>1217096.8635839999</v>
      </c>
      <c r="I32" s="826">
        <v>0.6</v>
      </c>
      <c r="J32" s="827" t="s">
        <v>1016</v>
      </c>
      <c r="K32" s="827">
        <v>32169.96</v>
      </c>
    </row>
    <row r="33" spans="1:11">
      <c r="A33" s="92" t="s">
        <v>244</v>
      </c>
    </row>
    <row r="34" spans="1:11" ht="9.75" customHeight="1"/>
    <row r="35" spans="1:11">
      <c r="A35" s="92" t="s">
        <v>329</v>
      </c>
      <c r="D35" s="1120" t="s">
        <v>1015</v>
      </c>
      <c r="E35" s="1120"/>
      <c r="F35" s="1120"/>
      <c r="G35" s="1120"/>
      <c r="H35" s="1120"/>
      <c r="I35" s="1120"/>
      <c r="J35" s="1120"/>
      <c r="K35" s="1120"/>
    </row>
    <row r="36" spans="1:11">
      <c r="A36" s="465"/>
      <c r="B36" s="465"/>
      <c r="C36" s="465"/>
      <c r="D36" s="467"/>
      <c r="E36" s="467"/>
      <c r="F36" s="467"/>
      <c r="G36" s="467"/>
      <c r="H36" s="467"/>
      <c r="I36" s="467"/>
      <c r="J36" s="467"/>
      <c r="K36" s="467"/>
    </row>
    <row r="37" spans="1:11">
      <c r="A37" s="92" t="s">
        <v>328</v>
      </c>
      <c r="C37" s="465"/>
      <c r="D37" s="465"/>
      <c r="E37" s="467"/>
      <c r="F37" s="467"/>
      <c r="G37" s="467"/>
      <c r="H37" s="467"/>
      <c r="I37" s="467"/>
      <c r="J37" s="467"/>
      <c r="K37" s="467"/>
    </row>
    <row r="38" spans="1:11" ht="15" customHeight="1">
      <c r="A38" s="465"/>
      <c r="B38" s="465"/>
      <c r="C38" s="465"/>
      <c r="D38" s="467"/>
      <c r="E38" s="467"/>
      <c r="F38" s="467"/>
      <c r="G38" s="467"/>
      <c r="H38" s="467"/>
      <c r="I38" s="467"/>
      <c r="J38" s="467"/>
      <c r="K38" s="467"/>
    </row>
    <row r="39" spans="1:11" s="145" customFormat="1" ht="27.75" customHeight="1">
      <c r="A39" s="934"/>
      <c r="B39" s="934"/>
      <c r="C39" s="934"/>
      <c r="D39" s="934"/>
      <c r="E39" s="934"/>
      <c r="F39" s="934"/>
      <c r="G39" s="934"/>
      <c r="H39" s="934"/>
      <c r="I39" s="934"/>
      <c r="J39" s="934"/>
      <c r="K39" s="934"/>
    </row>
    <row r="40" spans="1:11" ht="30.75" customHeight="1">
      <c r="A40" s="934"/>
      <c r="B40" s="934"/>
      <c r="C40" s="934"/>
      <c r="D40" s="934"/>
      <c r="E40" s="934"/>
      <c r="F40" s="934"/>
      <c r="G40" s="934"/>
      <c r="H40" s="934"/>
      <c r="I40" s="934"/>
      <c r="J40" s="934"/>
      <c r="K40" s="934"/>
    </row>
    <row r="41" spans="1:11" ht="50.25" customHeight="1">
      <c r="A41" s="934" t="s">
        <v>1178</v>
      </c>
      <c r="B41" s="934"/>
      <c r="C41" s="934"/>
      <c r="D41" s="934"/>
      <c r="E41" s="934"/>
      <c r="F41" s="934"/>
      <c r="G41" s="934"/>
      <c r="H41" s="934"/>
      <c r="I41" s="934"/>
      <c r="J41" s="934"/>
      <c r="K41" s="934"/>
    </row>
    <row r="42" spans="1:11">
      <c r="A42" s="934" t="s">
        <v>234</v>
      </c>
      <c r="B42" s="934"/>
      <c r="C42" s="934"/>
      <c r="D42" s="934"/>
      <c r="E42" s="934"/>
      <c r="F42" s="934"/>
      <c r="G42" s="934"/>
      <c r="H42" s="934"/>
      <c r="I42" s="934"/>
      <c r="J42" s="934"/>
      <c r="K42" s="934"/>
    </row>
    <row r="43" spans="1:11" ht="8.1" customHeight="1"/>
    <row r="44" spans="1:11">
      <c r="A44" s="187" t="s">
        <v>201</v>
      </c>
      <c r="B44" s="1120" t="s">
        <v>1005</v>
      </c>
      <c r="C44" s="1120"/>
      <c r="D44" s="1120"/>
      <c r="E44" s="1120"/>
      <c r="F44" s="465"/>
      <c r="G44" s="465"/>
      <c r="H44" s="465"/>
    </row>
    <row r="45" spans="1:11">
      <c r="A45" s="466" t="s">
        <v>199</v>
      </c>
      <c r="B45" s="818">
        <v>3</v>
      </c>
      <c r="C45" s="468" t="s">
        <v>243</v>
      </c>
      <c r="D45" s="818">
        <v>4</v>
      </c>
      <c r="E45" s="92" t="s">
        <v>180</v>
      </c>
    </row>
    <row r="47" spans="1:11" ht="22.5" customHeight="1">
      <c r="A47" s="1121" t="s">
        <v>235</v>
      </c>
      <c r="B47" s="1121"/>
      <c r="C47" s="1121" t="s">
        <v>327</v>
      </c>
      <c r="D47" s="1122" t="s">
        <v>239</v>
      </c>
      <c r="E47" s="1122"/>
      <c r="F47" s="1123" t="s">
        <v>241</v>
      </c>
      <c r="G47" s="1123"/>
      <c r="H47" s="1123"/>
      <c r="I47" s="1123"/>
      <c r="J47" s="1123"/>
      <c r="K47" s="1123"/>
    </row>
    <row r="48" spans="1:11">
      <c r="A48" s="1121"/>
      <c r="B48" s="1121"/>
      <c r="C48" s="1121"/>
      <c r="D48" s="1122"/>
      <c r="E48" s="1122"/>
      <c r="F48" s="1123" t="s">
        <v>242</v>
      </c>
      <c r="G48" s="1123"/>
      <c r="H48" s="1123"/>
      <c r="I48" s="1123" t="s">
        <v>238</v>
      </c>
      <c r="J48" s="1123"/>
      <c r="K48" s="1123"/>
    </row>
    <row r="49" spans="1:11">
      <c r="A49" s="819" t="s">
        <v>236</v>
      </c>
      <c r="B49" s="820" t="s">
        <v>238</v>
      </c>
      <c r="C49" s="1121"/>
      <c r="D49" s="821" t="s">
        <v>236</v>
      </c>
      <c r="E49" s="821" t="s">
        <v>240</v>
      </c>
      <c r="F49" s="1119" t="s">
        <v>173</v>
      </c>
      <c r="G49" s="1119"/>
      <c r="H49" s="1119"/>
      <c r="I49" s="1119" t="s">
        <v>173</v>
      </c>
      <c r="J49" s="1119"/>
      <c r="K49" s="1119"/>
    </row>
    <row r="50" spans="1:11">
      <c r="A50" s="823" t="s">
        <v>237</v>
      </c>
      <c r="B50" s="824"/>
      <c r="C50" s="1121"/>
      <c r="D50" s="825" t="s">
        <v>127</v>
      </c>
      <c r="E50" s="825" t="s">
        <v>127</v>
      </c>
      <c r="F50" s="244" t="s">
        <v>182</v>
      </c>
      <c r="G50" s="244" t="s">
        <v>168</v>
      </c>
      <c r="H50" s="244" t="s">
        <v>183</v>
      </c>
      <c r="I50" s="244" t="s">
        <v>182</v>
      </c>
      <c r="J50" s="244" t="s">
        <v>168</v>
      </c>
      <c r="K50" s="244" t="s">
        <v>183</v>
      </c>
    </row>
    <row r="51" spans="1:11" ht="108.95" customHeight="1">
      <c r="A51" s="472"/>
      <c r="B51" s="472" t="s">
        <v>1208</v>
      </c>
      <c r="C51" s="474" t="s">
        <v>1206</v>
      </c>
      <c r="D51" s="826">
        <v>0</v>
      </c>
      <c r="E51" s="826">
        <v>130000</v>
      </c>
      <c r="F51" s="826">
        <v>0</v>
      </c>
      <c r="G51" s="826">
        <v>14992.74</v>
      </c>
      <c r="H51" s="826">
        <v>54273.72</v>
      </c>
      <c r="I51" s="826">
        <v>0</v>
      </c>
      <c r="J51" s="827">
        <v>14992.74</v>
      </c>
      <c r="K51" s="827">
        <v>54273.72</v>
      </c>
    </row>
    <row r="52" spans="1:11">
      <c r="A52" s="92" t="s">
        <v>244</v>
      </c>
    </row>
    <row r="54" spans="1:11">
      <c r="A54" s="92" t="s">
        <v>329</v>
      </c>
      <c r="D54" s="465"/>
      <c r="E54" s="465"/>
      <c r="F54" s="465"/>
      <c r="G54" s="465"/>
      <c r="H54" s="465"/>
      <c r="I54" s="465"/>
      <c r="J54" s="465"/>
      <c r="K54" s="465"/>
    </row>
    <row r="55" spans="1:11">
      <c r="A55" s="465"/>
      <c r="B55" s="465"/>
      <c r="C55" s="465"/>
      <c r="D55" s="467"/>
      <c r="E55" s="467"/>
      <c r="F55" s="467"/>
      <c r="G55" s="467"/>
      <c r="H55" s="467"/>
      <c r="I55" s="467"/>
      <c r="J55" s="467"/>
      <c r="K55" s="467"/>
    </row>
    <row r="56" spans="1:11">
      <c r="A56" s="92" t="s">
        <v>328</v>
      </c>
      <c r="C56" s="465"/>
      <c r="D56" s="465"/>
      <c r="E56" s="467"/>
      <c r="F56" s="467"/>
      <c r="G56" s="467"/>
      <c r="H56" s="467"/>
      <c r="I56" s="467"/>
      <c r="J56" s="467"/>
      <c r="K56" s="467"/>
    </row>
    <row r="57" spans="1:11">
      <c r="A57" s="465"/>
      <c r="B57" s="465"/>
      <c r="C57" s="465"/>
      <c r="D57" s="467"/>
      <c r="E57" s="467"/>
      <c r="F57" s="467"/>
      <c r="G57" s="467"/>
      <c r="H57" s="467"/>
      <c r="I57" s="467"/>
      <c r="J57" s="467"/>
      <c r="K57" s="467"/>
    </row>
    <row r="58" spans="1:11" ht="17.25" customHeight="1"/>
    <row r="59" spans="1:11" ht="7.5" hidden="1" customHeight="1"/>
  </sheetData>
  <mergeCells count="38">
    <mergeCell ref="I48:K48"/>
    <mergeCell ref="D35:K35"/>
    <mergeCell ref="F49:H49"/>
    <mergeCell ref="I49:K49"/>
    <mergeCell ref="A39:K39"/>
    <mergeCell ref="A40:K40"/>
    <mergeCell ref="A41:K41"/>
    <mergeCell ref="A42:K42"/>
    <mergeCell ref="B44:E44"/>
    <mergeCell ref="A47:B48"/>
    <mergeCell ref="C47:C50"/>
    <mergeCell ref="D47:E48"/>
    <mergeCell ref="F47:K47"/>
    <mergeCell ref="F48:H48"/>
    <mergeCell ref="M12:P14"/>
    <mergeCell ref="D15:K15"/>
    <mergeCell ref="C16:K16"/>
    <mergeCell ref="A22:K22"/>
    <mergeCell ref="A23:K23"/>
    <mergeCell ref="A2:K2"/>
    <mergeCell ref="A3:K3"/>
    <mergeCell ref="A8:B9"/>
    <mergeCell ref="C8:C11"/>
    <mergeCell ref="D8:E9"/>
    <mergeCell ref="F8:K8"/>
    <mergeCell ref="F9:H9"/>
    <mergeCell ref="I9:K9"/>
    <mergeCell ref="F10:H10"/>
    <mergeCell ref="I10:K10"/>
    <mergeCell ref="A28:B29"/>
    <mergeCell ref="C28:C31"/>
    <mergeCell ref="D28:E29"/>
    <mergeCell ref="F28:K28"/>
    <mergeCell ref="B25:E25"/>
    <mergeCell ref="F29:H29"/>
    <mergeCell ref="I29:K29"/>
    <mergeCell ref="F30:H30"/>
    <mergeCell ref="I30:K30"/>
  </mergeCells>
  <pageMargins left="0.9055118110236221" right="0.15748031496062992" top="0.62992125984251968" bottom="0.62992125984251968" header="0.31496062992125984" footer="0.27559055118110237"/>
  <pageSetup paperSize="9" scale="95" firstPageNumber="44" orientation="landscape" r:id="rId1"/>
  <headerFooter>
    <oddFooter>&amp;C&amp;"TH SarabunPSK,ตัวหนา"&amp;16 38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1:M20"/>
  <sheetViews>
    <sheetView showGridLines="0" view="pageBreakPreview" zoomScale="70" zoomScaleNormal="100" zoomScaleSheetLayoutView="70" workbookViewId="0">
      <selection activeCell="A2" sqref="A2:M2"/>
    </sheetView>
  </sheetViews>
  <sheetFormatPr defaultColWidth="9" defaultRowHeight="24"/>
  <cols>
    <col min="1" max="1" width="15.75" style="92" customWidth="1"/>
    <col min="2" max="2" width="10.75" style="92" customWidth="1"/>
    <col min="3" max="3" width="14.25" style="92" customWidth="1"/>
    <col min="4" max="5" width="9.25" style="92" customWidth="1"/>
    <col min="6" max="6" width="7" style="92" customWidth="1"/>
    <col min="7" max="7" width="8" style="92" customWidth="1"/>
    <col min="8" max="8" width="11.625" style="92" customWidth="1"/>
    <col min="9" max="9" width="8.875" style="92" customWidth="1"/>
    <col min="10" max="10" width="7.125" style="92" customWidth="1"/>
    <col min="11" max="11" width="8.875" style="92" customWidth="1"/>
    <col min="12" max="12" width="10.875" style="92" customWidth="1"/>
    <col min="13" max="13" width="8.875" style="92" customWidth="1"/>
    <col min="14" max="16384" width="9" style="92"/>
  </cols>
  <sheetData>
    <row r="1" spans="1:13" ht="44.25" customHeight="1"/>
    <row r="2" spans="1:13">
      <c r="A2" s="934" t="s">
        <v>1107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</row>
    <row r="3" spans="1:13" ht="17.25" customHeight="1">
      <c r="A3" s="934" t="s">
        <v>245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</row>
    <row r="4" spans="1:13" ht="12" hidden="1" customHeight="1"/>
    <row r="5" spans="1:13">
      <c r="A5" s="187" t="s">
        <v>201</v>
      </c>
      <c r="B5" s="465"/>
      <c r="C5" s="465"/>
      <c r="D5" s="465"/>
      <c r="E5" s="465"/>
      <c r="F5" s="465"/>
      <c r="G5" s="465"/>
      <c r="H5" s="465"/>
      <c r="I5" s="465"/>
    </row>
    <row r="6" spans="1:13">
      <c r="A6" s="466" t="s">
        <v>199</v>
      </c>
      <c r="B6" s="467"/>
      <c r="C6" s="468" t="s">
        <v>243</v>
      </c>
      <c r="D6" s="467"/>
      <c r="E6" s="92" t="s">
        <v>180</v>
      </c>
    </row>
    <row r="7" spans="1:13" ht="12" customHeight="1"/>
    <row r="8" spans="1:13" ht="21" customHeight="1">
      <c r="A8" s="1061" t="s">
        <v>235</v>
      </c>
      <c r="B8" s="1061"/>
      <c r="C8" s="1061" t="s">
        <v>327</v>
      </c>
      <c r="D8" s="1064" t="s">
        <v>239</v>
      </c>
      <c r="E8" s="1064"/>
      <c r="F8" s="1125" t="s">
        <v>241</v>
      </c>
      <c r="G8" s="1125"/>
      <c r="H8" s="1125"/>
      <c r="I8" s="1125"/>
      <c r="J8" s="1125"/>
      <c r="K8" s="1125"/>
      <c r="L8" s="1125"/>
      <c r="M8" s="1125"/>
    </row>
    <row r="9" spans="1:13">
      <c r="A9" s="1061"/>
      <c r="B9" s="1061"/>
      <c r="C9" s="1061"/>
      <c r="D9" s="1064"/>
      <c r="E9" s="1064"/>
      <c r="F9" s="1125" t="s">
        <v>242</v>
      </c>
      <c r="G9" s="1125"/>
      <c r="H9" s="1125"/>
      <c r="I9" s="1125"/>
      <c r="J9" s="1125" t="s">
        <v>238</v>
      </c>
      <c r="K9" s="1125"/>
      <c r="L9" s="1125"/>
      <c r="M9" s="1125"/>
    </row>
    <row r="10" spans="1:13" ht="45" customHeight="1">
      <c r="A10" s="175" t="s">
        <v>236</v>
      </c>
      <c r="B10" s="856" t="s">
        <v>238</v>
      </c>
      <c r="C10" s="1061"/>
      <c r="D10" s="469" t="s">
        <v>236</v>
      </c>
      <c r="E10" s="469" t="s">
        <v>240</v>
      </c>
      <c r="F10" s="1062" t="s">
        <v>184</v>
      </c>
      <c r="G10" s="1062"/>
      <c r="H10" s="1062"/>
      <c r="I10" s="1062"/>
      <c r="J10" s="1062" t="s">
        <v>184</v>
      </c>
      <c r="K10" s="1062"/>
      <c r="L10" s="1062"/>
      <c r="M10" s="1062"/>
    </row>
    <row r="11" spans="1:13" ht="53.25" customHeight="1">
      <c r="A11" s="176" t="s">
        <v>237</v>
      </c>
      <c r="B11" s="470"/>
      <c r="C11" s="1061"/>
      <c r="D11" s="471" t="s">
        <v>127</v>
      </c>
      <c r="E11" s="471" t="s">
        <v>127</v>
      </c>
      <c r="F11" s="854" t="s">
        <v>137</v>
      </c>
      <c r="G11" s="854" t="s">
        <v>129</v>
      </c>
      <c r="H11" s="854" t="s">
        <v>330</v>
      </c>
      <c r="I11" s="854" t="s">
        <v>183</v>
      </c>
      <c r="J11" s="854" t="s">
        <v>137</v>
      </c>
      <c r="K11" s="854" t="s">
        <v>129</v>
      </c>
      <c r="L11" s="854" t="s">
        <v>330</v>
      </c>
      <c r="M11" s="854" t="s">
        <v>183</v>
      </c>
    </row>
    <row r="12" spans="1:13" ht="87" customHeight="1">
      <c r="A12" s="472"/>
      <c r="B12" s="473"/>
      <c r="C12" s="474"/>
      <c r="D12" s="475"/>
      <c r="E12" s="475"/>
      <c r="F12" s="476"/>
      <c r="G12" s="475"/>
      <c r="H12" s="477"/>
      <c r="I12" s="475"/>
      <c r="J12" s="477"/>
      <c r="K12" s="475"/>
      <c r="L12" s="477"/>
      <c r="M12" s="475"/>
    </row>
    <row r="13" spans="1:13">
      <c r="A13" s="92" t="s">
        <v>244</v>
      </c>
    </row>
    <row r="14" spans="1:13" ht="11.25" customHeight="1"/>
    <row r="15" spans="1:13">
      <c r="A15" s="92" t="s">
        <v>329</v>
      </c>
      <c r="D15" s="465"/>
      <c r="E15" s="465"/>
      <c r="F15" s="465"/>
      <c r="G15" s="465"/>
      <c r="H15" s="465"/>
      <c r="I15" s="465"/>
      <c r="J15" s="465"/>
      <c r="K15" s="465"/>
      <c r="L15" s="465"/>
      <c r="M15" s="465"/>
    </row>
    <row r="16" spans="1:13">
      <c r="A16" s="465"/>
      <c r="B16" s="465"/>
      <c r="C16" s="465"/>
      <c r="D16" s="467"/>
      <c r="E16" s="467"/>
      <c r="F16" s="467"/>
      <c r="G16" s="467"/>
      <c r="H16" s="467"/>
      <c r="I16" s="467"/>
      <c r="J16" s="467"/>
      <c r="K16" s="467"/>
      <c r="L16" s="467"/>
      <c r="M16" s="467"/>
    </row>
    <row r="17" spans="1:13">
      <c r="A17" s="92" t="s">
        <v>328</v>
      </c>
      <c r="C17" s="465"/>
      <c r="D17" s="467"/>
      <c r="E17" s="467"/>
      <c r="F17" s="467"/>
      <c r="G17" s="467"/>
      <c r="H17" s="467"/>
      <c r="I17" s="467"/>
      <c r="J17" s="467"/>
      <c r="K17" s="467"/>
      <c r="L17" s="467"/>
      <c r="M17" s="467"/>
    </row>
    <row r="18" spans="1:13">
      <c r="A18" s="465"/>
      <c r="B18" s="465"/>
      <c r="C18" s="465"/>
      <c r="D18" s="467"/>
      <c r="E18" s="467"/>
      <c r="F18" s="467"/>
      <c r="G18" s="467"/>
      <c r="H18" s="467"/>
      <c r="I18" s="467"/>
      <c r="J18" s="467"/>
      <c r="K18" s="467"/>
      <c r="L18" s="467"/>
      <c r="M18" s="467"/>
    </row>
    <row r="19" spans="1:13" s="145" customFormat="1">
      <c r="E19" s="478"/>
      <c r="F19" s="478"/>
      <c r="G19" s="478"/>
      <c r="H19" s="478"/>
      <c r="I19" s="478"/>
      <c r="J19" s="478"/>
      <c r="K19" s="478"/>
      <c r="L19" s="478"/>
      <c r="M19" s="478"/>
    </row>
    <row r="20" spans="1:13" s="145" customFormat="1"/>
  </sheetData>
  <mergeCells count="10">
    <mergeCell ref="A2:M2"/>
    <mergeCell ref="A3:M3"/>
    <mergeCell ref="A8:B9"/>
    <mergeCell ref="C8:C11"/>
    <mergeCell ref="D8:E9"/>
    <mergeCell ref="F8:M8"/>
    <mergeCell ref="F9:I9"/>
    <mergeCell ref="J9:M9"/>
    <mergeCell ref="F10:I10"/>
    <mergeCell ref="J10:M10"/>
  </mergeCells>
  <phoneticPr fontId="3" type="noConversion"/>
  <pageMargins left="0.59055118110236227" right="0.78740157480314965" top="0.78740157480314965" bottom="0.59055118110236227" header="0.31496062992125984" footer="0.31496062992125984"/>
  <pageSetup paperSize="9" scale="89" firstPageNumber="45" orientation="landscape" r:id="rId1"/>
  <headerFooter>
    <oddFooter>&amp;C&amp;"TH SarabunPSK,ตัวหนา"&amp;16 40</oddFooter>
  </headerFooter>
  <rowBreaks count="1" manualBreakCount="1">
    <brk id="20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5"/>
  <sheetViews>
    <sheetView showGridLines="0" view="pageBreakPreview" topLeftCell="A12" zoomScale="106" zoomScaleNormal="90" zoomScaleSheetLayoutView="106" workbookViewId="0">
      <selection activeCell="D27" sqref="D27"/>
    </sheetView>
  </sheetViews>
  <sheetFormatPr defaultColWidth="9" defaultRowHeight="24"/>
  <cols>
    <col min="1" max="1" width="9.125" style="92" customWidth="1"/>
    <col min="2" max="3" width="8.5" style="92" customWidth="1"/>
    <col min="4" max="7" width="9" style="92"/>
    <col min="8" max="8" width="9.875" style="92" customWidth="1"/>
    <col min="9" max="9" width="11.75" style="92" customWidth="1"/>
    <col min="10" max="10" width="4.625" style="92" customWidth="1"/>
    <col min="11" max="16384" width="9" style="92"/>
  </cols>
  <sheetData>
    <row r="1" spans="1:10" s="19" customFormat="1" ht="28.5" customHeight="1">
      <c r="A1" s="932" t="s">
        <v>40</v>
      </c>
      <c r="B1" s="932"/>
      <c r="C1" s="932"/>
      <c r="D1" s="932"/>
      <c r="E1" s="932"/>
      <c r="F1" s="932"/>
      <c r="G1" s="932"/>
      <c r="H1" s="932"/>
      <c r="I1" s="932"/>
      <c r="J1" s="932"/>
    </row>
    <row r="2" spans="1:10" s="19" customFormat="1" ht="37.5" customHeight="1"/>
    <row r="3" spans="1:10" s="19" customFormat="1">
      <c r="A3" s="590" t="s">
        <v>91</v>
      </c>
      <c r="C3" s="22" t="s">
        <v>42</v>
      </c>
    </row>
    <row r="4" spans="1:10" s="19" customFormat="1" ht="15" hidden="1" customHeight="1"/>
    <row r="5" spans="1:10" s="19" customFormat="1">
      <c r="A5" s="22" t="s">
        <v>784</v>
      </c>
    </row>
    <row r="6" spans="1:10" s="19" customFormat="1" ht="21.75" customHeight="1"/>
    <row r="7" spans="1:10" s="19" customFormat="1" ht="15.75" customHeight="1">
      <c r="A7" s="16"/>
      <c r="B7" s="537"/>
      <c r="C7" s="16"/>
      <c r="D7" s="16"/>
      <c r="E7" s="16"/>
      <c r="F7" s="16"/>
      <c r="G7" s="16"/>
      <c r="H7" s="16"/>
      <c r="I7" s="16"/>
      <c r="J7" s="16"/>
    </row>
    <row r="8" spans="1:10" s="19" customFormat="1">
      <c r="A8" s="16"/>
      <c r="B8" s="537"/>
      <c r="C8" s="16"/>
      <c r="D8" s="16"/>
      <c r="E8" s="16"/>
      <c r="F8" s="16"/>
      <c r="G8" s="16"/>
      <c r="H8" s="16"/>
      <c r="I8" s="16"/>
      <c r="J8" s="16"/>
    </row>
    <row r="9" spans="1:10" s="19" customFormat="1">
      <c r="A9" s="16"/>
      <c r="B9" s="537"/>
      <c r="C9" s="16"/>
      <c r="D9" s="16"/>
      <c r="E9" s="16"/>
      <c r="F9" s="16"/>
      <c r="G9" s="16"/>
      <c r="H9" s="16"/>
      <c r="I9" s="16"/>
      <c r="J9" s="16"/>
    </row>
    <row r="10" spans="1:10" s="19" customFormat="1">
      <c r="A10" s="16"/>
      <c r="B10" s="537"/>
      <c r="C10" s="16"/>
      <c r="D10" s="16"/>
      <c r="E10" s="16"/>
      <c r="F10" s="16"/>
      <c r="G10" s="16"/>
      <c r="H10" s="16"/>
      <c r="I10" s="16"/>
      <c r="J10" s="16"/>
    </row>
    <row r="11" spans="1:10" s="19" customFormat="1" ht="14.25" customHeight="1">
      <c r="A11" s="16"/>
      <c r="B11" s="537"/>
      <c r="C11" s="16"/>
      <c r="D11" s="16"/>
      <c r="E11" s="16"/>
      <c r="F11" s="16"/>
      <c r="G11" s="16"/>
      <c r="H11" s="16"/>
      <c r="I11" s="16"/>
      <c r="J11" s="16"/>
    </row>
    <row r="12" spans="1:10" s="19" customFormat="1">
      <c r="A12" s="16"/>
      <c r="B12" s="537"/>
      <c r="C12" s="16"/>
      <c r="D12" s="16"/>
      <c r="E12" s="16"/>
      <c r="F12" s="16"/>
      <c r="G12" s="16"/>
      <c r="H12" s="16"/>
      <c r="I12" s="16"/>
      <c r="J12" s="16"/>
    </row>
    <row r="13" spans="1:10" s="19" customFormat="1" ht="23.25" customHeight="1">
      <c r="A13" s="16"/>
      <c r="B13" s="591"/>
      <c r="C13" s="592"/>
      <c r="D13" s="592"/>
      <c r="E13" s="592"/>
      <c r="F13" s="592"/>
      <c r="G13" s="592"/>
      <c r="H13" s="592"/>
      <c r="I13" s="16"/>
      <c r="J13" s="16"/>
    </row>
    <row r="14" spans="1:10" s="19" customFormat="1" ht="23.25" customHeight="1">
      <c r="A14" s="16"/>
      <c r="B14" s="592"/>
      <c r="C14" s="592"/>
      <c r="D14" s="592"/>
      <c r="E14" s="592"/>
      <c r="F14" s="592"/>
      <c r="G14" s="592"/>
      <c r="H14" s="592"/>
      <c r="I14" s="16"/>
      <c r="J14" s="16"/>
    </row>
    <row r="15" spans="1:10" s="19" customFormat="1" ht="23.25" customHeight="1">
      <c r="A15" s="16"/>
      <c r="B15" s="592"/>
      <c r="C15" s="592"/>
      <c r="D15" s="592"/>
      <c r="E15" s="592"/>
      <c r="F15" s="592"/>
      <c r="G15" s="592"/>
      <c r="H15" s="592"/>
      <c r="I15" s="16"/>
      <c r="J15" s="16"/>
    </row>
    <row r="16" spans="1:10" s="19" customFormat="1">
      <c r="A16" s="16"/>
      <c r="B16" s="537"/>
      <c r="C16" s="16"/>
      <c r="D16" s="16"/>
      <c r="E16" s="16"/>
      <c r="F16" s="16"/>
      <c r="G16" s="16"/>
      <c r="H16" s="16"/>
      <c r="I16" s="16"/>
      <c r="J16" s="16"/>
    </row>
    <row r="17" spans="1:12" s="19" customFormat="1" ht="24" customHeight="1">
      <c r="A17" s="16"/>
      <c r="B17" s="537"/>
      <c r="C17" s="593"/>
      <c r="D17" s="460"/>
      <c r="E17" s="460"/>
      <c r="F17" s="460"/>
      <c r="G17" s="460"/>
      <c r="H17" s="460"/>
      <c r="I17" s="460"/>
      <c r="J17" s="16"/>
    </row>
    <row r="18" spans="1:12" s="19" customFormat="1" ht="24" customHeight="1">
      <c r="A18" s="16"/>
      <c r="B18" s="537"/>
      <c r="C18" s="460"/>
      <c r="D18" s="460"/>
      <c r="E18" s="460"/>
      <c r="F18" s="460"/>
      <c r="G18" s="460"/>
      <c r="H18" s="460"/>
      <c r="I18" s="460"/>
      <c r="J18" s="16"/>
    </row>
    <row r="19" spans="1:12" s="19" customFormat="1" ht="24" customHeight="1">
      <c r="A19" s="16"/>
      <c r="B19" s="16"/>
      <c r="C19" s="460"/>
      <c r="D19" s="460"/>
      <c r="E19" s="460"/>
      <c r="F19" s="460"/>
      <c r="G19" s="460"/>
      <c r="H19" s="460"/>
      <c r="I19" s="460"/>
      <c r="J19" s="16"/>
    </row>
    <row r="20" spans="1:12" s="19" customFormat="1">
      <c r="A20" s="16"/>
      <c r="B20" s="16"/>
      <c r="C20" s="16"/>
      <c r="D20" s="16"/>
      <c r="E20" s="16"/>
      <c r="F20" s="16"/>
      <c r="G20" s="16"/>
      <c r="H20" s="16"/>
      <c r="I20" s="16"/>
      <c r="J20" s="16"/>
    </row>
    <row r="21" spans="1:12" s="19" customFormat="1" ht="24" customHeight="1">
      <c r="A21" s="16"/>
      <c r="B21" s="16"/>
      <c r="C21" s="16"/>
      <c r="D21" s="17"/>
      <c r="E21" s="16"/>
      <c r="F21" s="16"/>
      <c r="G21" s="16"/>
      <c r="H21" s="16"/>
      <c r="I21" s="16"/>
      <c r="J21" s="16"/>
    </row>
    <row r="22" spans="1:12" s="19" customFormat="1">
      <c r="A22" s="16"/>
      <c r="B22" s="16"/>
      <c r="C22" s="16"/>
      <c r="D22" s="16"/>
      <c r="E22" s="16"/>
      <c r="F22" s="16"/>
      <c r="G22" s="16"/>
      <c r="H22" s="16"/>
      <c r="I22" s="16"/>
      <c r="J22" s="16"/>
    </row>
    <row r="23" spans="1:12" s="19" customFormat="1">
      <c r="A23" s="16"/>
      <c r="B23" s="16"/>
      <c r="C23" s="16"/>
      <c r="D23" s="16"/>
      <c r="E23" s="16"/>
      <c r="F23" s="16"/>
      <c r="G23" s="16"/>
      <c r="H23" s="16"/>
      <c r="I23" s="16"/>
      <c r="J23" s="16"/>
    </row>
    <row r="24" spans="1:12" s="19" customFormat="1">
      <c r="A24" s="16"/>
      <c r="B24" s="16"/>
      <c r="C24" s="16"/>
      <c r="D24" s="16"/>
      <c r="E24" s="16"/>
      <c r="F24" s="16"/>
      <c r="G24" s="16"/>
      <c r="H24" s="16"/>
      <c r="I24" s="16"/>
      <c r="J24" s="16"/>
    </row>
    <row r="25" spans="1:12" s="19" customFormat="1">
      <c r="A25" s="16"/>
      <c r="B25" s="933"/>
      <c r="C25" s="933"/>
      <c r="D25" s="933"/>
      <c r="E25" s="933"/>
      <c r="F25" s="933"/>
      <c r="G25" s="933"/>
      <c r="H25" s="933"/>
      <c r="I25" s="16"/>
      <c r="J25" s="16"/>
    </row>
    <row r="26" spans="1:12" s="19" customFormat="1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2" s="19" customFormat="1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2" s="19" customFormat="1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spans="1:12" s="19" customFormat="1" ht="39.75" customHeight="1">
      <c r="A29" s="16"/>
      <c r="B29" s="16"/>
      <c r="C29" s="16"/>
      <c r="D29" s="935"/>
      <c r="E29" s="935"/>
      <c r="F29" s="935"/>
      <c r="G29" s="935"/>
      <c r="H29" s="935"/>
      <c r="I29" s="16"/>
      <c r="J29" s="16"/>
    </row>
    <row r="30" spans="1:12" s="19" customFormat="1" ht="52.5" customHeight="1">
      <c r="A30" s="16"/>
      <c r="B30" s="16"/>
      <c r="C30" s="16"/>
      <c r="D30" s="935" t="s">
        <v>704</v>
      </c>
      <c r="E30" s="935"/>
      <c r="F30" s="935"/>
      <c r="G30" s="935"/>
      <c r="H30" s="935"/>
      <c r="I30" s="16"/>
      <c r="J30" s="16"/>
    </row>
    <row r="31" spans="1:12" s="19" customFormat="1">
      <c r="A31" s="16"/>
      <c r="B31" s="16"/>
      <c r="I31" s="16"/>
      <c r="J31" s="16"/>
    </row>
    <row r="32" spans="1:12" s="19" customFormat="1" ht="21" customHeight="1">
      <c r="A32" s="16"/>
      <c r="B32" s="16"/>
      <c r="C32" s="16"/>
      <c r="I32" s="17"/>
      <c r="J32" s="17"/>
      <c r="K32" s="17"/>
      <c r="L32" s="17"/>
    </row>
    <row r="33" spans="4:8" s="19" customFormat="1" ht="21" customHeight="1"/>
    <row r="34" spans="4:8" ht="21" customHeight="1"/>
    <row r="35" spans="4:8">
      <c r="D35" s="934"/>
      <c r="E35" s="934"/>
      <c r="F35" s="934"/>
      <c r="G35" s="934"/>
      <c r="H35" s="934"/>
    </row>
  </sheetData>
  <mergeCells count="5">
    <mergeCell ref="A1:J1"/>
    <mergeCell ref="B25:H25"/>
    <mergeCell ref="D35:H35"/>
    <mergeCell ref="D29:H29"/>
    <mergeCell ref="D30:H30"/>
  </mergeCells>
  <pageMargins left="0.82677165354330717" right="0.15748031496062992" top="0.62992125984251968" bottom="0.39370078740157483" header="0.31496062992125984" footer="0.27559055118110237"/>
  <pageSetup paperSize="9" scale="85" firstPageNumber="5" orientation="portrait" r:id="rId1"/>
  <headerFooter>
    <oddFooter>&amp;C&amp;"TH SarabunPSK,ตัวหนา"&amp;16 3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U33"/>
  <sheetViews>
    <sheetView showGridLines="0" view="pageBreakPreview" zoomScaleNormal="85" zoomScaleSheetLayoutView="100" workbookViewId="0">
      <selection sqref="A1:XFD1048576"/>
    </sheetView>
  </sheetViews>
  <sheetFormatPr defaultColWidth="9" defaultRowHeight="21.75"/>
  <cols>
    <col min="1" max="1" width="5.125" style="23" customWidth="1"/>
    <col min="2" max="2" width="30.5" style="23" customWidth="1"/>
    <col min="3" max="3" width="14.75" style="23" customWidth="1"/>
    <col min="4" max="4" width="7.875" style="23" customWidth="1"/>
    <col min="5" max="5" width="9.625" style="23" customWidth="1"/>
    <col min="6" max="6" width="8.375" style="23" customWidth="1"/>
    <col min="7" max="7" width="12.75" style="23" customWidth="1"/>
    <col min="8" max="8" width="5.125" style="23" customWidth="1"/>
    <col min="9" max="9" width="28.875" style="23" customWidth="1"/>
    <col min="10" max="10" width="14.75" style="23" customWidth="1"/>
    <col min="11" max="11" width="7.875" style="23" customWidth="1"/>
    <col min="12" max="12" width="9.625" style="23" customWidth="1"/>
    <col min="13" max="13" width="8.375" style="23" bestFit="1" customWidth="1"/>
    <col min="14" max="14" width="13" style="23" customWidth="1"/>
    <col min="15" max="15" width="5.125" style="23" customWidth="1"/>
    <col min="16" max="16" width="28.875" style="23" customWidth="1"/>
    <col min="17" max="17" width="14.75" style="23" customWidth="1"/>
    <col min="18" max="18" width="7.875" style="23" customWidth="1"/>
    <col min="19" max="19" width="9.625" style="23" customWidth="1"/>
    <col min="20" max="20" width="8.375" style="23" bestFit="1" customWidth="1"/>
    <col min="21" max="21" width="13.25" style="23" customWidth="1"/>
    <col min="22" max="16384" width="9" style="23"/>
  </cols>
  <sheetData>
    <row r="1" spans="1:21" s="541" customFormat="1" ht="30.75" customHeight="1">
      <c r="A1" s="828" t="s">
        <v>753</v>
      </c>
      <c r="B1" s="382"/>
      <c r="C1" s="382"/>
      <c r="D1" s="382"/>
      <c r="E1" s="382"/>
      <c r="F1" s="382"/>
      <c r="G1" s="382"/>
      <c r="H1" s="828"/>
      <c r="I1" s="382"/>
      <c r="J1" s="382"/>
      <c r="K1" s="382"/>
      <c r="L1" s="382"/>
      <c r="M1" s="382"/>
      <c r="N1" s="382"/>
      <c r="O1" s="828"/>
      <c r="P1" s="382"/>
      <c r="Q1" s="382"/>
      <c r="R1" s="382"/>
      <c r="S1" s="382"/>
      <c r="T1" s="382"/>
      <c r="U1" s="382"/>
    </row>
    <row r="2" spans="1:21" s="92" customFormat="1" ht="13.5" customHeight="1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</row>
    <row r="3" spans="1:21" s="92" customFormat="1" ht="30" customHeight="1">
      <c r="A3" s="829" t="s">
        <v>1179</v>
      </c>
      <c r="B3" s="829"/>
      <c r="C3" s="829"/>
      <c r="D3" s="829"/>
      <c r="E3" s="829"/>
      <c r="F3" s="829"/>
      <c r="G3" s="829"/>
      <c r="H3" s="1143" t="s">
        <v>1180</v>
      </c>
      <c r="I3" s="1143"/>
      <c r="J3" s="1143"/>
      <c r="K3" s="1143"/>
      <c r="L3" s="1143"/>
      <c r="M3" s="829"/>
      <c r="N3" s="829"/>
      <c r="O3" s="829"/>
      <c r="P3" s="829"/>
      <c r="Q3" s="829"/>
      <c r="R3" s="829"/>
      <c r="S3" s="829"/>
      <c r="T3" s="829"/>
      <c r="U3" s="829"/>
    </row>
    <row r="4" spans="1:21" ht="10.5" customHeight="1"/>
    <row r="5" spans="1:21" ht="72">
      <c r="A5" s="830" t="s">
        <v>325</v>
      </c>
      <c r="B5" s="385" t="s">
        <v>752</v>
      </c>
      <c r="C5" s="1135" t="s">
        <v>230</v>
      </c>
      <c r="D5" s="1136"/>
      <c r="E5" s="1137"/>
      <c r="F5" s="830" t="s">
        <v>331</v>
      </c>
      <c r="G5" s="385" t="s">
        <v>162</v>
      </c>
      <c r="H5" s="831" t="s">
        <v>325</v>
      </c>
      <c r="I5" s="832" t="s">
        <v>752</v>
      </c>
      <c r="J5" s="1140" t="s">
        <v>230</v>
      </c>
      <c r="K5" s="1141"/>
      <c r="L5" s="1142"/>
      <c r="M5" s="831" t="s">
        <v>751</v>
      </c>
      <c r="N5" s="832" t="s">
        <v>162</v>
      </c>
      <c r="O5" s="830" t="s">
        <v>325</v>
      </c>
      <c r="P5" s="385" t="s">
        <v>752</v>
      </c>
      <c r="Q5" s="1135" t="s">
        <v>230</v>
      </c>
      <c r="R5" s="1136"/>
      <c r="S5" s="1137"/>
      <c r="T5" s="830" t="s">
        <v>751</v>
      </c>
      <c r="U5" s="385" t="s">
        <v>162</v>
      </c>
    </row>
    <row r="6" spans="1:21" ht="21.75" customHeight="1">
      <c r="A6" s="1092">
        <v>1</v>
      </c>
      <c r="B6" s="1098" t="s">
        <v>731</v>
      </c>
      <c r="C6" s="426" t="s">
        <v>231</v>
      </c>
      <c r="D6" s="498"/>
      <c r="E6" s="452"/>
      <c r="F6" s="833"/>
      <c r="G6" s="1098"/>
      <c r="H6" s="1138">
        <v>1</v>
      </c>
      <c r="I6" s="1139" t="str">
        <f>[1]แผนการฝึกอบรม!B14</f>
        <v>จัดบอร์ดประชาสัมพันธ์</v>
      </c>
      <c r="J6" s="834" t="s">
        <v>231</v>
      </c>
      <c r="K6" s="835"/>
      <c r="L6" s="836"/>
      <c r="M6" s="1134">
        <v>50</v>
      </c>
      <c r="N6" s="1133"/>
      <c r="O6" s="1092">
        <v>4</v>
      </c>
      <c r="P6" s="1098"/>
      <c r="Q6" s="426" t="s">
        <v>231</v>
      </c>
      <c r="R6" s="498"/>
      <c r="S6" s="452"/>
      <c r="T6" s="1126"/>
      <c r="U6" s="1129"/>
    </row>
    <row r="7" spans="1:21" ht="21.75" customHeight="1">
      <c r="A7" s="1093"/>
      <c r="B7" s="1099"/>
      <c r="C7" s="499" t="s">
        <v>232</v>
      </c>
      <c r="D7" s="112"/>
      <c r="E7" s="500"/>
      <c r="F7" s="450"/>
      <c r="G7" s="1099"/>
      <c r="H7" s="1093"/>
      <c r="I7" s="1099"/>
      <c r="J7" s="499" t="s">
        <v>232</v>
      </c>
      <c r="K7" s="112"/>
      <c r="L7" s="500"/>
      <c r="M7" s="1127"/>
      <c r="N7" s="1130"/>
      <c r="O7" s="1093"/>
      <c r="P7" s="1099"/>
      <c r="Q7" s="499" t="s">
        <v>232</v>
      </c>
      <c r="R7" s="112"/>
      <c r="S7" s="500"/>
      <c r="T7" s="1127"/>
      <c r="U7" s="1130"/>
    </row>
    <row r="8" spans="1:21" ht="21.75" customHeight="1">
      <c r="A8" s="1093"/>
      <c r="B8" s="1099"/>
      <c r="C8" s="1101"/>
      <c r="D8" s="1102"/>
      <c r="E8" s="1103"/>
      <c r="F8" s="837"/>
      <c r="G8" s="1099"/>
      <c r="H8" s="1093"/>
      <c r="I8" s="1099"/>
      <c r="J8" s="1101"/>
      <c r="K8" s="1102"/>
      <c r="L8" s="1103"/>
      <c r="M8" s="1127"/>
      <c r="N8" s="1130"/>
      <c r="O8" s="1093"/>
      <c r="P8" s="1099"/>
      <c r="Q8" s="1101"/>
      <c r="R8" s="1102"/>
      <c r="S8" s="1103"/>
      <c r="T8" s="1127"/>
      <c r="U8" s="1130"/>
    </row>
    <row r="9" spans="1:21" ht="21.75" customHeight="1">
      <c r="A9" s="1093"/>
      <c r="B9" s="1099"/>
      <c r="C9" s="1104"/>
      <c r="D9" s="1105"/>
      <c r="E9" s="1106"/>
      <c r="F9" s="837"/>
      <c r="G9" s="1099"/>
      <c r="H9" s="1093"/>
      <c r="I9" s="1099"/>
      <c r="J9" s="1104"/>
      <c r="K9" s="1105"/>
      <c r="L9" s="1106"/>
      <c r="M9" s="1127"/>
      <c r="N9" s="1130"/>
      <c r="O9" s="1093"/>
      <c r="P9" s="1099"/>
      <c r="Q9" s="1104"/>
      <c r="R9" s="1105"/>
      <c r="S9" s="1106"/>
      <c r="T9" s="1127"/>
      <c r="U9" s="1130"/>
    </row>
    <row r="10" spans="1:21" ht="21.75" customHeight="1">
      <c r="A10" s="1093"/>
      <c r="B10" s="1099"/>
      <c r="C10" s="499" t="s">
        <v>233</v>
      </c>
      <c r="D10" s="1107"/>
      <c r="E10" s="1108"/>
      <c r="F10" s="838"/>
      <c r="G10" s="1099"/>
      <c r="H10" s="1093"/>
      <c r="I10" s="1099"/>
      <c r="J10" s="499" t="s">
        <v>233</v>
      </c>
      <c r="K10" s="1107"/>
      <c r="L10" s="1108"/>
      <c r="M10" s="1127"/>
      <c r="N10" s="1130"/>
      <c r="O10" s="1093"/>
      <c r="P10" s="1099"/>
      <c r="Q10" s="499" t="s">
        <v>233</v>
      </c>
      <c r="R10" s="1107"/>
      <c r="S10" s="1108"/>
      <c r="T10" s="1127"/>
      <c r="U10" s="1130"/>
    </row>
    <row r="11" spans="1:21" ht="21.75" customHeight="1">
      <c r="A11" s="1093"/>
      <c r="B11" s="1099"/>
      <c r="C11" s="1109" t="s">
        <v>774</v>
      </c>
      <c r="D11" s="1110"/>
      <c r="E11" s="1111"/>
      <c r="F11" s="838"/>
      <c r="G11" s="1099"/>
      <c r="H11" s="1093"/>
      <c r="I11" s="1099"/>
      <c r="J11" s="1109"/>
      <c r="K11" s="1110"/>
      <c r="L11" s="1111"/>
      <c r="M11" s="1127"/>
      <c r="N11" s="1130"/>
      <c r="O11" s="1093"/>
      <c r="P11" s="1099"/>
      <c r="Q11" s="1109"/>
      <c r="R11" s="1110"/>
      <c r="S11" s="1111"/>
      <c r="T11" s="1127"/>
      <c r="U11" s="1130"/>
    </row>
    <row r="12" spans="1:21" ht="21.75" customHeight="1">
      <c r="A12" s="1093"/>
      <c r="B12" s="1099"/>
      <c r="C12" s="1112"/>
      <c r="D12" s="1107"/>
      <c r="E12" s="1108"/>
      <c r="F12" s="838"/>
      <c r="G12" s="1099"/>
      <c r="H12" s="1093"/>
      <c r="I12" s="1099"/>
      <c r="J12" s="1112"/>
      <c r="K12" s="1107"/>
      <c r="L12" s="1108"/>
      <c r="M12" s="1127"/>
      <c r="N12" s="1130"/>
      <c r="O12" s="1093"/>
      <c r="P12" s="1099"/>
      <c r="Q12" s="1112"/>
      <c r="R12" s="1107"/>
      <c r="S12" s="1108"/>
      <c r="T12" s="1127"/>
      <c r="U12" s="1130"/>
    </row>
    <row r="13" spans="1:21" ht="21.75" customHeight="1">
      <c r="A13" s="1094"/>
      <c r="B13" s="1100"/>
      <c r="C13" s="429"/>
      <c r="D13" s="501"/>
      <c r="E13" s="451"/>
      <c r="F13" s="451"/>
      <c r="G13" s="1100"/>
      <c r="H13" s="1094"/>
      <c r="I13" s="1100"/>
      <c r="J13" s="429"/>
      <c r="K13" s="501"/>
      <c r="L13" s="451"/>
      <c r="M13" s="1128"/>
      <c r="N13" s="1131"/>
      <c r="O13" s="1094"/>
      <c r="P13" s="1100"/>
      <c r="Q13" s="429"/>
      <c r="R13" s="501"/>
      <c r="S13" s="451"/>
      <c r="T13" s="1128"/>
      <c r="U13" s="1131"/>
    </row>
    <row r="14" spans="1:21">
      <c r="A14" s="1092">
        <v>2</v>
      </c>
      <c r="B14" s="1095" t="s">
        <v>733</v>
      </c>
      <c r="C14" s="426" t="s">
        <v>231</v>
      </c>
      <c r="D14" s="498"/>
      <c r="E14" s="452"/>
      <c r="F14" s="833"/>
      <c r="G14" s="1144"/>
      <c r="H14" s="1138">
        <v>2</v>
      </c>
      <c r="I14" s="1132" t="s">
        <v>789</v>
      </c>
      <c r="J14" s="834" t="s">
        <v>231</v>
      </c>
      <c r="K14" s="835"/>
      <c r="L14" s="836"/>
      <c r="M14" s="1134">
        <v>11</v>
      </c>
      <c r="N14" s="1133"/>
      <c r="O14" s="1092"/>
      <c r="P14" s="1095"/>
      <c r="Q14" s="426" t="s">
        <v>231</v>
      </c>
      <c r="R14" s="498"/>
      <c r="S14" s="452"/>
      <c r="T14" s="1126"/>
      <c r="U14" s="1129"/>
    </row>
    <row r="15" spans="1:21">
      <c r="A15" s="1093"/>
      <c r="B15" s="1096"/>
      <c r="C15" s="499" t="s">
        <v>232</v>
      </c>
      <c r="D15" s="112"/>
      <c r="E15" s="500"/>
      <c r="F15" s="837"/>
      <c r="G15" s="1145"/>
      <c r="H15" s="1093"/>
      <c r="I15" s="1096"/>
      <c r="J15" s="499" t="s">
        <v>232</v>
      </c>
      <c r="K15" s="112"/>
      <c r="L15" s="500"/>
      <c r="M15" s="1127"/>
      <c r="N15" s="1130"/>
      <c r="O15" s="1093"/>
      <c r="P15" s="1096"/>
      <c r="Q15" s="499" t="s">
        <v>232</v>
      </c>
      <c r="R15" s="112"/>
      <c r="S15" s="500"/>
      <c r="T15" s="1127"/>
      <c r="U15" s="1130"/>
    </row>
    <row r="16" spans="1:21">
      <c r="A16" s="1093"/>
      <c r="B16" s="1096"/>
      <c r="C16" s="1101"/>
      <c r="D16" s="1102"/>
      <c r="E16" s="1103"/>
      <c r="F16" s="837"/>
      <c r="G16" s="1145"/>
      <c r="H16" s="1093"/>
      <c r="I16" s="1096"/>
      <c r="J16" s="1101"/>
      <c r="K16" s="1102"/>
      <c r="L16" s="1103"/>
      <c r="M16" s="1127"/>
      <c r="N16" s="1130"/>
      <c r="O16" s="1093"/>
      <c r="P16" s="1096"/>
      <c r="Q16" s="1101"/>
      <c r="R16" s="1102"/>
      <c r="S16" s="1103"/>
      <c r="T16" s="1127"/>
      <c r="U16" s="1130"/>
    </row>
    <row r="17" spans="1:21">
      <c r="A17" s="1093"/>
      <c r="B17" s="1096"/>
      <c r="C17" s="1104"/>
      <c r="D17" s="1105"/>
      <c r="E17" s="1106"/>
      <c r="F17" s="837"/>
      <c r="G17" s="1145"/>
      <c r="H17" s="1093"/>
      <c r="I17" s="1096"/>
      <c r="J17" s="1104"/>
      <c r="K17" s="1105"/>
      <c r="L17" s="1106"/>
      <c r="M17" s="1127"/>
      <c r="N17" s="1130"/>
      <c r="O17" s="1093"/>
      <c r="P17" s="1096"/>
      <c r="Q17" s="1104"/>
      <c r="R17" s="1105"/>
      <c r="S17" s="1106"/>
      <c r="T17" s="1127"/>
      <c r="U17" s="1130"/>
    </row>
    <row r="18" spans="1:21">
      <c r="A18" s="1093"/>
      <c r="B18" s="1096"/>
      <c r="C18" s="499" t="s">
        <v>233</v>
      </c>
      <c r="D18" s="1107"/>
      <c r="E18" s="1108"/>
      <c r="F18" s="837"/>
      <c r="G18" s="1145"/>
      <c r="H18" s="1093"/>
      <c r="I18" s="1096"/>
      <c r="J18" s="499" t="s">
        <v>233</v>
      </c>
      <c r="K18" s="1107"/>
      <c r="L18" s="1108"/>
      <c r="M18" s="1127"/>
      <c r="N18" s="1130"/>
      <c r="O18" s="1093"/>
      <c r="P18" s="1096"/>
      <c r="Q18" s="499" t="s">
        <v>233</v>
      </c>
      <c r="R18" s="1107"/>
      <c r="S18" s="1108"/>
      <c r="T18" s="1127"/>
      <c r="U18" s="1130"/>
    </row>
    <row r="19" spans="1:21">
      <c r="A19" s="1093"/>
      <c r="B19" s="1096"/>
      <c r="C19" s="1109" t="s">
        <v>774</v>
      </c>
      <c r="D19" s="1110"/>
      <c r="E19" s="1111"/>
      <c r="F19" s="837"/>
      <c r="G19" s="1145"/>
      <c r="H19" s="1093"/>
      <c r="I19" s="1096"/>
      <c r="J19" s="1109"/>
      <c r="K19" s="1110"/>
      <c r="L19" s="1111"/>
      <c r="M19" s="1127"/>
      <c r="N19" s="1130"/>
      <c r="O19" s="1093"/>
      <c r="P19" s="1096"/>
      <c r="Q19" s="1109"/>
      <c r="R19" s="1110"/>
      <c r="S19" s="1111"/>
      <c r="T19" s="1127"/>
      <c r="U19" s="1130"/>
    </row>
    <row r="20" spans="1:21">
      <c r="A20" s="1093"/>
      <c r="B20" s="1096"/>
      <c r="C20" s="1112"/>
      <c r="D20" s="1107"/>
      <c r="E20" s="1108"/>
      <c r="F20" s="837"/>
      <c r="G20" s="1145"/>
      <c r="H20" s="1093"/>
      <c r="I20" s="1096"/>
      <c r="J20" s="1112"/>
      <c r="K20" s="1107"/>
      <c r="L20" s="1108"/>
      <c r="M20" s="1127"/>
      <c r="N20" s="1130"/>
      <c r="O20" s="1093"/>
      <c r="P20" s="1096"/>
      <c r="Q20" s="1112"/>
      <c r="R20" s="1107"/>
      <c r="S20" s="1108"/>
      <c r="T20" s="1127"/>
      <c r="U20" s="1130"/>
    </row>
    <row r="21" spans="1:21">
      <c r="A21" s="1094"/>
      <c r="B21" s="1097"/>
      <c r="C21" s="429"/>
      <c r="D21" s="501"/>
      <c r="E21" s="451"/>
      <c r="F21" s="839"/>
      <c r="G21" s="1146"/>
      <c r="H21" s="1094"/>
      <c r="I21" s="1097"/>
      <c r="J21" s="429"/>
      <c r="K21" s="501"/>
      <c r="L21" s="451"/>
      <c r="M21" s="1128"/>
      <c r="N21" s="1131"/>
      <c r="O21" s="1094"/>
      <c r="P21" s="1097"/>
      <c r="Q21" s="429"/>
      <c r="R21" s="501"/>
      <c r="S21" s="451"/>
      <c r="T21" s="1128"/>
      <c r="U21" s="1131"/>
    </row>
    <row r="22" spans="1:21">
      <c r="A22" s="1092">
        <v>3</v>
      </c>
      <c r="B22" s="1095" t="s">
        <v>902</v>
      </c>
      <c r="C22" s="426" t="s">
        <v>231</v>
      </c>
      <c r="D22" s="498"/>
      <c r="E22" s="452"/>
      <c r="F22" s="833"/>
      <c r="G22" s="1144"/>
      <c r="H22" s="1138">
        <v>3</v>
      </c>
      <c r="I22" s="1132"/>
      <c r="J22" s="834" t="s">
        <v>231</v>
      </c>
      <c r="K22" s="835"/>
      <c r="L22" s="836"/>
      <c r="M22" s="1134"/>
      <c r="N22" s="1133"/>
      <c r="O22" s="1092"/>
      <c r="P22" s="1095"/>
      <c r="Q22" s="426" t="s">
        <v>231</v>
      </c>
      <c r="R22" s="498"/>
      <c r="S22" s="452"/>
      <c r="T22" s="1126"/>
      <c r="U22" s="1129"/>
    </row>
    <row r="23" spans="1:21">
      <c r="A23" s="1093"/>
      <c r="B23" s="1096"/>
      <c r="C23" s="499" t="s">
        <v>232</v>
      </c>
      <c r="D23" s="112"/>
      <c r="E23" s="500"/>
      <c r="F23" s="450"/>
      <c r="G23" s="1145"/>
      <c r="H23" s="1093"/>
      <c r="I23" s="1096"/>
      <c r="J23" s="499" t="s">
        <v>232</v>
      </c>
      <c r="K23" s="112"/>
      <c r="L23" s="500"/>
      <c r="M23" s="1127"/>
      <c r="N23" s="1130"/>
      <c r="O23" s="1093"/>
      <c r="P23" s="1096"/>
      <c r="Q23" s="499" t="s">
        <v>232</v>
      </c>
      <c r="R23" s="112"/>
      <c r="S23" s="500"/>
      <c r="T23" s="1127"/>
      <c r="U23" s="1130"/>
    </row>
    <row r="24" spans="1:21">
      <c r="A24" s="1093"/>
      <c r="B24" s="1096"/>
      <c r="C24" s="1101"/>
      <c r="D24" s="1102"/>
      <c r="E24" s="1103"/>
      <c r="F24" s="837"/>
      <c r="G24" s="1145"/>
      <c r="H24" s="1093"/>
      <c r="I24" s="1096"/>
      <c r="J24" s="1101"/>
      <c r="K24" s="1102"/>
      <c r="L24" s="1103"/>
      <c r="M24" s="1127"/>
      <c r="N24" s="1130"/>
      <c r="O24" s="1093"/>
      <c r="P24" s="1096"/>
      <c r="Q24" s="1101"/>
      <c r="R24" s="1102"/>
      <c r="S24" s="1103"/>
      <c r="T24" s="1127"/>
      <c r="U24" s="1130"/>
    </row>
    <row r="25" spans="1:21">
      <c r="A25" s="1093"/>
      <c r="B25" s="1096"/>
      <c r="C25" s="1104"/>
      <c r="D25" s="1105"/>
      <c r="E25" s="1106"/>
      <c r="F25" s="837"/>
      <c r="G25" s="1145"/>
      <c r="H25" s="1093"/>
      <c r="I25" s="1096"/>
      <c r="J25" s="1104"/>
      <c r="K25" s="1105"/>
      <c r="L25" s="1106"/>
      <c r="M25" s="1127"/>
      <c r="N25" s="1130"/>
      <c r="O25" s="1093"/>
      <c r="P25" s="1096"/>
      <c r="Q25" s="1104"/>
      <c r="R25" s="1105"/>
      <c r="S25" s="1106"/>
      <c r="T25" s="1127"/>
      <c r="U25" s="1130"/>
    </row>
    <row r="26" spans="1:21">
      <c r="A26" s="1093"/>
      <c r="B26" s="1096"/>
      <c r="C26" s="499" t="s">
        <v>233</v>
      </c>
      <c r="D26" s="1107"/>
      <c r="E26" s="1108"/>
      <c r="F26" s="838"/>
      <c r="G26" s="1145"/>
      <c r="H26" s="1093"/>
      <c r="I26" s="1096"/>
      <c r="J26" s="499" t="s">
        <v>233</v>
      </c>
      <c r="K26" s="1107"/>
      <c r="L26" s="1108"/>
      <c r="M26" s="1127"/>
      <c r="N26" s="1130"/>
      <c r="O26" s="1093"/>
      <c r="P26" s="1096"/>
      <c r="Q26" s="499" t="s">
        <v>233</v>
      </c>
      <c r="R26" s="1107"/>
      <c r="S26" s="1108"/>
      <c r="T26" s="1127"/>
      <c r="U26" s="1130"/>
    </row>
    <row r="27" spans="1:21">
      <c r="A27" s="1093"/>
      <c r="B27" s="1096"/>
      <c r="C27" s="1109"/>
      <c r="D27" s="1110"/>
      <c r="E27" s="1111"/>
      <c r="F27" s="838"/>
      <c r="G27" s="1145"/>
      <c r="H27" s="1093"/>
      <c r="I27" s="1096"/>
      <c r="J27" s="1109"/>
      <c r="K27" s="1110"/>
      <c r="L27" s="1111"/>
      <c r="M27" s="1127"/>
      <c r="N27" s="1130"/>
      <c r="O27" s="1093"/>
      <c r="P27" s="1096"/>
      <c r="Q27" s="1109"/>
      <c r="R27" s="1110"/>
      <c r="S27" s="1111"/>
      <c r="T27" s="1127"/>
      <c r="U27" s="1130"/>
    </row>
    <row r="28" spans="1:21">
      <c r="A28" s="1093"/>
      <c r="B28" s="1096"/>
      <c r="C28" s="1112"/>
      <c r="D28" s="1107"/>
      <c r="E28" s="1108"/>
      <c r="F28" s="838"/>
      <c r="G28" s="1145"/>
      <c r="H28" s="1093"/>
      <c r="I28" s="1096"/>
      <c r="J28" s="1112"/>
      <c r="K28" s="1107"/>
      <c r="L28" s="1108"/>
      <c r="M28" s="1127"/>
      <c r="N28" s="1130"/>
      <c r="O28" s="1093"/>
      <c r="P28" s="1096"/>
      <c r="Q28" s="1112"/>
      <c r="R28" s="1107"/>
      <c r="S28" s="1108"/>
      <c r="T28" s="1127"/>
      <c r="U28" s="1130"/>
    </row>
    <row r="29" spans="1:21">
      <c r="A29" s="1094"/>
      <c r="B29" s="1097"/>
      <c r="C29" s="429"/>
      <c r="D29" s="501"/>
      <c r="E29" s="451"/>
      <c r="F29" s="451"/>
      <c r="G29" s="1146"/>
      <c r="H29" s="1094"/>
      <c r="I29" s="1097"/>
      <c r="J29" s="429"/>
      <c r="K29" s="501"/>
      <c r="L29" s="451"/>
      <c r="M29" s="1128"/>
      <c r="N29" s="1131"/>
      <c r="O29" s="1094"/>
      <c r="P29" s="1097"/>
      <c r="Q29" s="429"/>
      <c r="R29" s="501"/>
      <c r="S29" s="451"/>
      <c r="T29" s="1128"/>
      <c r="U29" s="1131"/>
    </row>
    <row r="30" spans="1:21" ht="17.25" customHeight="1">
      <c r="A30" s="502"/>
      <c r="B30" s="503"/>
      <c r="C30" s="112"/>
      <c r="D30" s="112"/>
      <c r="E30" s="112"/>
      <c r="F30" s="112"/>
      <c r="G30" s="503"/>
      <c r="H30" s="502"/>
      <c r="I30" s="503"/>
      <c r="J30" s="112"/>
      <c r="K30" s="112"/>
      <c r="L30" s="112"/>
      <c r="M30" s="112"/>
      <c r="N30" s="503"/>
      <c r="O30" s="502"/>
      <c r="P30" s="503"/>
      <c r="Q30" s="112"/>
      <c r="R30" s="112"/>
      <c r="S30" s="112"/>
      <c r="T30" s="112"/>
      <c r="U30" s="503"/>
    </row>
    <row r="31" spans="1:21" ht="22.5" customHeight="1">
      <c r="A31" s="502"/>
      <c r="B31" s="503"/>
      <c r="C31" s="112"/>
      <c r="D31" s="112"/>
      <c r="E31" s="112"/>
      <c r="F31" s="112"/>
      <c r="G31" s="503"/>
      <c r="H31" s="502"/>
      <c r="I31" s="503"/>
      <c r="J31" s="112"/>
      <c r="K31" s="112"/>
      <c r="L31" s="112"/>
      <c r="M31" s="112"/>
      <c r="N31" s="503"/>
      <c r="O31" s="502"/>
      <c r="P31" s="503"/>
      <c r="Q31" s="112"/>
      <c r="R31" s="112"/>
      <c r="S31" s="112"/>
      <c r="T31" s="112"/>
      <c r="U31" s="503"/>
    </row>
    <row r="32" spans="1:21" ht="22.5" customHeight="1">
      <c r="A32" s="502"/>
      <c r="B32" s="503"/>
      <c r="C32" s="112"/>
      <c r="D32" s="112"/>
      <c r="E32" s="112"/>
      <c r="F32" s="112"/>
      <c r="G32" s="503"/>
      <c r="H32" s="502"/>
      <c r="I32" s="503"/>
      <c r="J32" s="112"/>
      <c r="K32" s="112"/>
      <c r="L32" s="112"/>
      <c r="M32" s="112"/>
      <c r="N32" s="503"/>
      <c r="O32" s="502"/>
      <c r="P32" s="503"/>
      <c r="Q32" s="112"/>
      <c r="R32" s="112"/>
      <c r="S32" s="112"/>
      <c r="T32" s="112"/>
      <c r="U32" s="503"/>
    </row>
    <row r="33" spans="1:21" ht="22.5" customHeight="1">
      <c r="A33" s="502"/>
      <c r="B33" s="503"/>
      <c r="C33" s="112"/>
      <c r="D33" s="112"/>
      <c r="E33" s="112"/>
      <c r="F33" s="112"/>
      <c r="G33" s="503"/>
      <c r="H33" s="502"/>
      <c r="I33" s="503"/>
      <c r="J33" s="112"/>
      <c r="K33" s="112"/>
      <c r="L33" s="112"/>
      <c r="M33" s="112"/>
      <c r="N33" s="503"/>
      <c r="O33" s="502"/>
      <c r="P33" s="503"/>
      <c r="Q33" s="112"/>
      <c r="R33" s="112"/>
      <c r="S33" s="112"/>
      <c r="T33" s="112"/>
      <c r="U33" s="503"/>
    </row>
  </sheetData>
  <mergeCells count="82">
    <mergeCell ref="C5:E5"/>
    <mergeCell ref="G6:G13"/>
    <mergeCell ref="J8:L8"/>
    <mergeCell ref="J9:L9"/>
    <mergeCell ref="K10:L10"/>
    <mergeCell ref="J11:L11"/>
    <mergeCell ref="C11:E11"/>
    <mergeCell ref="C12:E12"/>
    <mergeCell ref="H3:L3"/>
    <mergeCell ref="G14:G21"/>
    <mergeCell ref="G22:G29"/>
    <mergeCell ref="C24:E24"/>
    <mergeCell ref="C25:E25"/>
    <mergeCell ref="D26:E26"/>
    <mergeCell ref="C27:E27"/>
    <mergeCell ref="C28:E28"/>
    <mergeCell ref="J19:L19"/>
    <mergeCell ref="H14:H21"/>
    <mergeCell ref="I14:I21"/>
    <mergeCell ref="J20:L20"/>
    <mergeCell ref="J25:L25"/>
    <mergeCell ref="J27:L27"/>
    <mergeCell ref="K18:L18"/>
    <mergeCell ref="H22:H29"/>
    <mergeCell ref="A22:A29"/>
    <mergeCell ref="B22:B29"/>
    <mergeCell ref="A14:A21"/>
    <mergeCell ref="B14:B21"/>
    <mergeCell ref="C16:E16"/>
    <mergeCell ref="C17:E17"/>
    <mergeCell ref="D18:E18"/>
    <mergeCell ref="C19:E19"/>
    <mergeCell ref="A6:A13"/>
    <mergeCell ref="B6:B13"/>
    <mergeCell ref="C20:E20"/>
    <mergeCell ref="C8:E8"/>
    <mergeCell ref="C9:E9"/>
    <mergeCell ref="D10:E10"/>
    <mergeCell ref="O22:O29"/>
    <mergeCell ref="P22:P29"/>
    <mergeCell ref="M6:M13"/>
    <mergeCell ref="Q5:S5"/>
    <mergeCell ref="H6:H13"/>
    <mergeCell ref="I6:I13"/>
    <mergeCell ref="N6:N13"/>
    <mergeCell ref="J12:L12"/>
    <mergeCell ref="J5:L5"/>
    <mergeCell ref="O6:O13"/>
    <mergeCell ref="P6:P13"/>
    <mergeCell ref="Q8:S8"/>
    <mergeCell ref="Q9:S9"/>
    <mergeCell ref="R10:S10"/>
    <mergeCell ref="Q11:S11"/>
    <mergeCell ref="J16:L16"/>
    <mergeCell ref="I22:I29"/>
    <mergeCell ref="N22:N29"/>
    <mergeCell ref="J28:L28"/>
    <mergeCell ref="J24:L24"/>
    <mergeCell ref="M14:M21"/>
    <mergeCell ref="M22:M29"/>
    <mergeCell ref="N14:N21"/>
    <mergeCell ref="K26:L26"/>
    <mergeCell ref="J17:L17"/>
    <mergeCell ref="T22:T29"/>
    <mergeCell ref="U22:U29"/>
    <mergeCell ref="Q24:S24"/>
    <mergeCell ref="Q25:S25"/>
    <mergeCell ref="Q19:S19"/>
    <mergeCell ref="Q20:S20"/>
    <mergeCell ref="Q28:S28"/>
    <mergeCell ref="Q27:S27"/>
    <mergeCell ref="R26:S26"/>
    <mergeCell ref="T6:T13"/>
    <mergeCell ref="U6:U13"/>
    <mergeCell ref="Q12:S12"/>
    <mergeCell ref="O14:O21"/>
    <mergeCell ref="P14:P21"/>
    <mergeCell ref="T14:T21"/>
    <mergeCell ref="U14:U21"/>
    <mergeCell ref="Q16:S16"/>
    <mergeCell ref="Q17:S17"/>
    <mergeCell ref="R18:S18"/>
  </mergeCells>
  <pageMargins left="0.78740157480314965" right="0.39370078740157483" top="0.98425196850393704" bottom="0.62992125984251968" header="0.31496062992125984" footer="0.27559055118110237"/>
  <pageSetup paperSize="9" scale="94" firstPageNumber="43" orientation="portrait" r:id="rId1"/>
  <headerFooter>
    <oddFooter>&amp;C&amp;"TH SarabunPSK,ตัวหนา"&amp;16 41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81345" r:id="rId4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0</xdr:rowOff>
                  </from>
                  <to>
                    <xdr:col>2</xdr:col>
                    <xdr:colOff>238125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46" r:id="rId5" name="Check Box 2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0</xdr:rowOff>
                  </from>
                  <to>
                    <xdr:col>2</xdr:col>
                    <xdr:colOff>238125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47" r:id="rId6" name="Check Box 3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0</xdr:rowOff>
                  </from>
                  <to>
                    <xdr:col>2</xdr:col>
                    <xdr:colOff>238125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48" r:id="rId7" name="Check Box 4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0</xdr:rowOff>
                  </from>
                  <to>
                    <xdr:col>2</xdr:col>
                    <xdr:colOff>238125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49" r:id="rId8" name="Check Box 5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0</xdr:rowOff>
                  </from>
                  <to>
                    <xdr:col>2</xdr:col>
                    <xdr:colOff>238125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0" r:id="rId9" name="Check Box 6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0</xdr:rowOff>
                  </from>
                  <to>
                    <xdr:col>2</xdr:col>
                    <xdr:colOff>238125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1" r:id="rId10" name="Check Box 7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0</xdr:rowOff>
                  </from>
                  <to>
                    <xdr:col>2</xdr:col>
                    <xdr:colOff>238125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2" r:id="rId11" name="Check Box 8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0</xdr:rowOff>
                  </from>
                  <to>
                    <xdr:col>2</xdr:col>
                    <xdr:colOff>238125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3" r:id="rId12" name="Check Box 9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0</xdr:rowOff>
                  </from>
                  <to>
                    <xdr:col>2</xdr:col>
                    <xdr:colOff>238125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4" r:id="rId13" name="Check Box 10">
              <controlPr defaultSize="0" autoFill="0" autoLine="0" autoPict="0">
                <anchor moveWithCells="1">
                  <from>
                    <xdr:col>9</xdr:col>
                    <xdr:colOff>28575</xdr:colOff>
                    <xdr:row>5</xdr:row>
                    <xdr:rowOff>0</xdr:rowOff>
                  </from>
                  <to>
                    <xdr:col>9</xdr:col>
                    <xdr:colOff>238125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5" r:id="rId14" name="Check Box 11">
              <controlPr defaultSize="0" autoFill="0" autoLine="0" autoPict="0">
                <anchor moveWithCells="1">
                  <from>
                    <xdr:col>9</xdr:col>
                    <xdr:colOff>28575</xdr:colOff>
                    <xdr:row>6</xdr:row>
                    <xdr:rowOff>0</xdr:rowOff>
                  </from>
                  <to>
                    <xdr:col>9</xdr:col>
                    <xdr:colOff>238125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6" r:id="rId15" name="Check Box 12">
              <controlPr defaultSize="0" autoFill="0" autoLine="0" autoPict="0">
                <anchor moveWithCells="1">
                  <from>
                    <xdr:col>9</xdr:col>
                    <xdr:colOff>28575</xdr:colOff>
                    <xdr:row>9</xdr:row>
                    <xdr:rowOff>0</xdr:rowOff>
                  </from>
                  <to>
                    <xdr:col>9</xdr:col>
                    <xdr:colOff>238125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7" r:id="rId16" name="Check Box 13">
              <controlPr defaultSize="0" autoFill="0" autoLine="0" autoPict="0">
                <anchor moveWithCells="1">
                  <from>
                    <xdr:col>9</xdr:col>
                    <xdr:colOff>28575</xdr:colOff>
                    <xdr:row>13</xdr:row>
                    <xdr:rowOff>0</xdr:rowOff>
                  </from>
                  <to>
                    <xdr:col>9</xdr:col>
                    <xdr:colOff>238125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8" r:id="rId17" name="Check Box 14">
              <controlPr defaultSize="0" autoFill="0" autoLine="0" autoPict="0">
                <anchor moveWithCells="1">
                  <from>
                    <xdr:col>9</xdr:col>
                    <xdr:colOff>28575</xdr:colOff>
                    <xdr:row>14</xdr:row>
                    <xdr:rowOff>0</xdr:rowOff>
                  </from>
                  <to>
                    <xdr:col>9</xdr:col>
                    <xdr:colOff>238125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59" r:id="rId18" name="Check Box 15">
              <controlPr defaultSize="0" autoFill="0" autoLine="0" autoPict="0">
                <anchor moveWithCells="1">
                  <from>
                    <xdr:col>9</xdr:col>
                    <xdr:colOff>28575</xdr:colOff>
                    <xdr:row>17</xdr:row>
                    <xdr:rowOff>0</xdr:rowOff>
                  </from>
                  <to>
                    <xdr:col>9</xdr:col>
                    <xdr:colOff>238125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0" r:id="rId19" name="Check Box 16">
              <controlPr defaultSize="0" autoFill="0" autoLine="0" autoPict="0">
                <anchor moveWithCells="1">
                  <from>
                    <xdr:col>9</xdr:col>
                    <xdr:colOff>28575</xdr:colOff>
                    <xdr:row>21</xdr:row>
                    <xdr:rowOff>0</xdr:rowOff>
                  </from>
                  <to>
                    <xdr:col>9</xdr:col>
                    <xdr:colOff>238125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1" r:id="rId20" name="Check Box 17">
              <controlPr defaultSize="0" autoFill="0" autoLine="0" autoPict="0">
                <anchor moveWithCells="1">
                  <from>
                    <xdr:col>9</xdr:col>
                    <xdr:colOff>28575</xdr:colOff>
                    <xdr:row>22</xdr:row>
                    <xdr:rowOff>0</xdr:rowOff>
                  </from>
                  <to>
                    <xdr:col>9</xdr:col>
                    <xdr:colOff>238125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2" r:id="rId21" name="Check Box 18">
              <controlPr defaultSize="0" autoFill="0" autoLine="0" autoPict="0">
                <anchor moveWithCells="1">
                  <from>
                    <xdr:col>9</xdr:col>
                    <xdr:colOff>28575</xdr:colOff>
                    <xdr:row>25</xdr:row>
                    <xdr:rowOff>0</xdr:rowOff>
                  </from>
                  <to>
                    <xdr:col>9</xdr:col>
                    <xdr:colOff>238125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3" r:id="rId22" name="Check Box 19">
              <controlPr defaultSize="0" autoFill="0" autoLine="0" autoPict="0">
                <anchor moveWithCells="1">
                  <from>
                    <xdr:col>16</xdr:col>
                    <xdr:colOff>28575</xdr:colOff>
                    <xdr:row>5</xdr:row>
                    <xdr:rowOff>0</xdr:rowOff>
                  </from>
                  <to>
                    <xdr:col>16</xdr:col>
                    <xdr:colOff>238125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4" r:id="rId23" name="Check Box 20">
              <controlPr defaultSize="0" autoFill="0" autoLine="0" autoPict="0">
                <anchor moveWithCells="1">
                  <from>
                    <xdr:col>16</xdr:col>
                    <xdr:colOff>28575</xdr:colOff>
                    <xdr:row>6</xdr:row>
                    <xdr:rowOff>0</xdr:rowOff>
                  </from>
                  <to>
                    <xdr:col>16</xdr:col>
                    <xdr:colOff>238125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5" r:id="rId24" name="Check Box 21">
              <controlPr defaultSize="0" autoFill="0" autoLine="0" autoPict="0">
                <anchor moveWithCells="1">
                  <from>
                    <xdr:col>16</xdr:col>
                    <xdr:colOff>28575</xdr:colOff>
                    <xdr:row>9</xdr:row>
                    <xdr:rowOff>0</xdr:rowOff>
                  </from>
                  <to>
                    <xdr:col>16</xdr:col>
                    <xdr:colOff>238125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6" r:id="rId25" name="Check Box 22">
              <controlPr defaultSize="0" autoFill="0" autoLine="0" autoPict="0">
                <anchor moveWithCells="1">
                  <from>
                    <xdr:col>16</xdr:col>
                    <xdr:colOff>28575</xdr:colOff>
                    <xdr:row>13</xdr:row>
                    <xdr:rowOff>0</xdr:rowOff>
                  </from>
                  <to>
                    <xdr:col>16</xdr:col>
                    <xdr:colOff>238125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7" r:id="rId26" name="Check Box 23">
              <controlPr defaultSize="0" autoFill="0" autoLine="0" autoPict="0">
                <anchor moveWithCells="1">
                  <from>
                    <xdr:col>16</xdr:col>
                    <xdr:colOff>28575</xdr:colOff>
                    <xdr:row>14</xdr:row>
                    <xdr:rowOff>0</xdr:rowOff>
                  </from>
                  <to>
                    <xdr:col>16</xdr:col>
                    <xdr:colOff>238125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8" r:id="rId27" name="Check Box 24">
              <controlPr defaultSize="0" autoFill="0" autoLine="0" autoPict="0">
                <anchor mov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16</xdr:col>
                    <xdr:colOff>238125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69" r:id="rId28" name="Check Box 25">
              <controlPr defaultSize="0" autoFill="0" autoLine="0" autoPict="0">
                <anchor moveWithCells="1">
                  <from>
                    <xdr:col>16</xdr:col>
                    <xdr:colOff>28575</xdr:colOff>
                    <xdr:row>21</xdr:row>
                    <xdr:rowOff>0</xdr:rowOff>
                  </from>
                  <to>
                    <xdr:col>16</xdr:col>
                    <xdr:colOff>238125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70" r:id="rId29" name="Check Box 26">
              <controlPr defaultSize="0" autoFill="0" autoLine="0" autoPict="0">
                <anchor moveWithCells="1">
                  <from>
                    <xdr:col>16</xdr:col>
                    <xdr:colOff>28575</xdr:colOff>
                    <xdr:row>22</xdr:row>
                    <xdr:rowOff>0</xdr:rowOff>
                  </from>
                  <to>
                    <xdr:col>16</xdr:col>
                    <xdr:colOff>238125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371" r:id="rId30" name="Check Box 27">
              <controlPr defaultSize="0" autoFill="0" autoLine="0" autoPict="0">
                <anchor moveWithCells="1">
                  <from>
                    <xdr:col>16</xdr:col>
                    <xdr:colOff>28575</xdr:colOff>
                    <xdr:row>25</xdr:row>
                    <xdr:rowOff>0</xdr:rowOff>
                  </from>
                  <to>
                    <xdr:col>16</xdr:col>
                    <xdr:colOff>238125</xdr:colOff>
                    <xdr:row>25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I33"/>
  <sheetViews>
    <sheetView showGridLines="0" view="pageBreakPreview" zoomScale="70" zoomScaleNormal="100" zoomScaleSheetLayoutView="70" workbookViewId="0">
      <selection sqref="A1:XFD1048576"/>
    </sheetView>
  </sheetViews>
  <sheetFormatPr defaultColWidth="9" defaultRowHeight="24"/>
  <cols>
    <col min="1" max="7" width="9" style="19"/>
    <col min="8" max="8" width="10.625" style="19" customWidth="1"/>
    <col min="9" max="9" width="11.375" style="19" customWidth="1"/>
    <col min="10" max="16384" width="9" style="19"/>
  </cols>
  <sheetData>
    <row r="1" spans="1:9" s="22" customFormat="1">
      <c r="A1" s="937" t="s">
        <v>777</v>
      </c>
      <c r="B1" s="937"/>
      <c r="C1" s="937"/>
      <c r="D1" s="937"/>
      <c r="E1" s="937"/>
      <c r="F1" s="937"/>
      <c r="G1" s="937"/>
      <c r="H1" s="937"/>
      <c r="I1" s="937"/>
    </row>
    <row r="2" spans="1:9" s="22" customFormat="1">
      <c r="A2" s="937" t="s">
        <v>775</v>
      </c>
      <c r="B2" s="937"/>
      <c r="C2" s="937"/>
      <c r="D2" s="937"/>
      <c r="E2" s="937"/>
      <c r="F2" s="937"/>
      <c r="G2" s="937"/>
      <c r="H2" s="937"/>
      <c r="I2" s="937"/>
    </row>
    <row r="3" spans="1:9" s="22" customFormat="1">
      <c r="A3" s="1091" t="s">
        <v>776</v>
      </c>
      <c r="B3" s="930"/>
      <c r="C3" s="930"/>
      <c r="D3" s="930"/>
      <c r="E3" s="930"/>
      <c r="F3" s="930"/>
      <c r="G3" s="930"/>
      <c r="H3" s="930"/>
    </row>
    <row r="4" spans="1:9" s="22" customFormat="1">
      <c r="A4" s="930"/>
      <c r="B4" s="930"/>
      <c r="C4" s="930"/>
      <c r="D4" s="930"/>
      <c r="E4" s="930"/>
      <c r="F4" s="930"/>
      <c r="G4" s="930"/>
      <c r="H4" s="930"/>
    </row>
    <row r="5" spans="1:9">
      <c r="A5" s="19" t="s">
        <v>603</v>
      </c>
    </row>
    <row r="6" spans="1:9">
      <c r="B6" s="374" t="s">
        <v>415</v>
      </c>
      <c r="C6" s="375" t="s">
        <v>416</v>
      </c>
      <c r="D6" s="375"/>
      <c r="E6" s="457"/>
      <c r="F6" s="376" t="s">
        <v>417</v>
      </c>
      <c r="H6" s="376"/>
      <c r="I6" s="376"/>
    </row>
    <row r="7" spans="1:9">
      <c r="B7" s="374"/>
      <c r="C7" s="945" t="s">
        <v>708</v>
      </c>
      <c r="D7" s="945"/>
      <c r="E7" s="945"/>
      <c r="F7" s="375" t="s">
        <v>418</v>
      </c>
      <c r="H7" s="376"/>
      <c r="I7" s="376"/>
    </row>
    <row r="8" spans="1:9">
      <c r="B8" s="378"/>
      <c r="C8" s="375" t="s">
        <v>419</v>
      </c>
      <c r="D8" s="375"/>
      <c r="E8" s="378"/>
      <c r="F8" s="376" t="s">
        <v>420</v>
      </c>
      <c r="H8" s="376"/>
      <c r="I8" s="376"/>
    </row>
    <row r="9" spans="1:9">
      <c r="B9" s="378"/>
      <c r="C9" s="375" t="s">
        <v>421</v>
      </c>
      <c r="D9" s="375"/>
      <c r="F9" s="375" t="s">
        <v>422</v>
      </c>
      <c r="H9" s="376"/>
      <c r="I9" s="376"/>
    </row>
    <row r="10" spans="1:9">
      <c r="B10" s="374" t="s">
        <v>423</v>
      </c>
      <c r="C10" s="376" t="s">
        <v>400</v>
      </c>
      <c r="D10" s="376"/>
      <c r="F10" s="376" t="s">
        <v>424</v>
      </c>
      <c r="H10" s="376"/>
      <c r="I10" s="376"/>
    </row>
    <row r="11" spans="1:9">
      <c r="B11" s="374"/>
      <c r="C11" s="945" t="s">
        <v>737</v>
      </c>
      <c r="D11" s="945"/>
      <c r="E11" s="945"/>
      <c r="F11" s="375" t="s">
        <v>426</v>
      </c>
      <c r="H11" s="376"/>
      <c r="I11" s="376"/>
    </row>
    <row r="12" spans="1:9">
      <c r="B12" s="374"/>
      <c r="C12" s="375" t="s">
        <v>427</v>
      </c>
      <c r="D12" s="376"/>
      <c r="E12" s="376"/>
      <c r="G12" s="378"/>
      <c r="H12" s="375"/>
      <c r="I12" s="376"/>
    </row>
    <row r="13" spans="1:9">
      <c r="B13" s="374" t="s">
        <v>423</v>
      </c>
      <c r="C13" s="376" t="s">
        <v>428</v>
      </c>
      <c r="D13" s="945" t="s">
        <v>796</v>
      </c>
      <c r="E13" s="945"/>
      <c r="G13" s="378"/>
      <c r="H13" s="946"/>
      <c r="I13" s="946"/>
    </row>
    <row r="14" spans="1:9">
      <c r="B14" s="380"/>
      <c r="C14" s="380"/>
      <c r="D14" s="380"/>
      <c r="E14" s="380"/>
      <c r="F14" s="380"/>
      <c r="G14" s="380"/>
      <c r="H14" s="380"/>
      <c r="I14" s="380"/>
    </row>
    <row r="15" spans="1:9">
      <c r="A15" s="19" t="s">
        <v>738</v>
      </c>
      <c r="F15" s="16"/>
      <c r="G15" s="16"/>
    </row>
    <row r="16" spans="1:9">
      <c r="F16" s="16"/>
      <c r="G16" s="16"/>
    </row>
    <row r="17" spans="1:9" ht="24" customHeight="1">
      <c r="A17" s="464"/>
      <c r="B17" s="464"/>
      <c r="C17" s="464"/>
      <c r="D17" s="464"/>
      <c r="E17" s="464"/>
      <c r="F17" s="464"/>
      <c r="G17" s="464"/>
      <c r="H17" s="464"/>
      <c r="I17" s="464"/>
    </row>
    <row r="18" spans="1:9" ht="24" customHeight="1">
      <c r="A18" s="464"/>
      <c r="B18" s="464"/>
      <c r="C18" s="464"/>
      <c r="D18" s="464"/>
      <c r="E18" s="464"/>
      <c r="F18" s="464"/>
      <c r="G18" s="464"/>
      <c r="H18" s="464"/>
      <c r="I18" s="464"/>
    </row>
    <row r="19" spans="1:9" ht="24" customHeight="1">
      <c r="A19" s="464"/>
      <c r="B19" s="464"/>
      <c r="C19" s="464"/>
      <c r="D19" s="464"/>
      <c r="E19" s="464"/>
      <c r="F19" s="464"/>
      <c r="G19" s="464"/>
      <c r="H19" s="464"/>
      <c r="I19" s="464"/>
    </row>
    <row r="20" spans="1:9" ht="24" customHeight="1">
      <c r="A20" s="464"/>
      <c r="B20" s="464"/>
      <c r="C20" s="464"/>
      <c r="D20" s="464"/>
      <c r="E20" s="464"/>
      <c r="F20" s="464"/>
      <c r="G20" s="464"/>
      <c r="H20" s="464"/>
      <c r="I20" s="464"/>
    </row>
    <row r="21" spans="1:9" ht="24" customHeight="1">
      <c r="A21" s="464"/>
      <c r="B21" s="464"/>
      <c r="C21" s="464"/>
      <c r="D21" s="464"/>
      <c r="E21" s="464"/>
      <c r="F21" s="464"/>
      <c r="G21" s="464"/>
      <c r="H21" s="464"/>
      <c r="I21" s="464"/>
    </row>
    <row r="22" spans="1:9" ht="24.75" customHeight="1">
      <c r="A22" s="464"/>
      <c r="B22" s="464"/>
      <c r="C22" s="464"/>
      <c r="D22" s="464"/>
      <c r="E22" s="464"/>
      <c r="F22" s="464"/>
      <c r="G22" s="464"/>
      <c r="H22" s="464"/>
      <c r="I22" s="464"/>
    </row>
    <row r="23" spans="1:9" ht="24.75" customHeight="1">
      <c r="A23" s="464"/>
      <c r="B23" s="464"/>
      <c r="C23" s="464"/>
      <c r="D23" s="464"/>
      <c r="E23" s="464"/>
      <c r="F23" s="464"/>
      <c r="G23" s="464"/>
      <c r="H23" s="464"/>
      <c r="I23" s="464"/>
    </row>
    <row r="24" spans="1:9" ht="24" customHeight="1">
      <c r="A24" s="1063"/>
      <c r="B24" s="1063"/>
      <c r="C24" s="1063"/>
      <c r="D24" s="1063"/>
      <c r="E24" s="1063"/>
      <c r="F24" s="1063"/>
      <c r="G24" s="1063"/>
      <c r="H24" s="1063"/>
      <c r="I24" s="1063"/>
    </row>
    <row r="25" spans="1:9" ht="24" customHeight="1">
      <c r="A25" s="464"/>
      <c r="B25" s="464"/>
      <c r="C25" s="464"/>
      <c r="D25" s="464"/>
      <c r="E25" s="464"/>
      <c r="F25" s="464"/>
      <c r="G25" s="464"/>
      <c r="H25" s="464"/>
      <c r="I25" s="464"/>
    </row>
    <row r="26" spans="1:9" ht="24" customHeight="1">
      <c r="A26" s="464"/>
      <c r="B26" s="464"/>
      <c r="C26" s="464"/>
      <c r="D26" s="464"/>
      <c r="E26" s="464"/>
      <c r="F26" s="464"/>
      <c r="G26" s="464"/>
      <c r="H26" s="464"/>
      <c r="I26" s="464"/>
    </row>
    <row r="27" spans="1:9" ht="24" customHeight="1">
      <c r="A27" s="464"/>
      <c r="B27" s="464"/>
      <c r="C27" s="464"/>
      <c r="D27" s="464"/>
      <c r="E27" s="464"/>
      <c r="F27" s="464"/>
      <c r="G27" s="464"/>
      <c r="H27" s="464"/>
      <c r="I27" s="464"/>
    </row>
    <row r="28" spans="1:9" ht="24" customHeight="1">
      <c r="A28" s="464"/>
      <c r="B28" s="464"/>
      <c r="C28" s="464"/>
      <c r="D28" s="464"/>
      <c r="E28" s="464"/>
      <c r="F28" s="464"/>
      <c r="G28" s="464"/>
      <c r="H28" s="464"/>
      <c r="I28" s="464"/>
    </row>
    <row r="29" spans="1:9" ht="24" customHeight="1">
      <c r="A29" s="464"/>
      <c r="B29" s="464"/>
      <c r="C29" s="464"/>
      <c r="D29" s="464"/>
      <c r="E29" s="464"/>
      <c r="F29" s="464"/>
      <c r="G29" s="464"/>
      <c r="H29" s="464"/>
      <c r="I29" s="464"/>
    </row>
    <row r="30" spans="1:9" ht="24.75" customHeight="1">
      <c r="A30" s="464"/>
      <c r="B30" s="464"/>
      <c r="C30" s="464"/>
      <c r="D30" s="464"/>
      <c r="E30" s="464"/>
      <c r="F30" s="464"/>
      <c r="G30" s="464"/>
      <c r="H30" s="464"/>
      <c r="I30" s="464"/>
    </row>
    <row r="31" spans="1:9" ht="29.25" customHeight="1">
      <c r="A31" s="1073"/>
      <c r="B31" s="1073"/>
      <c r="C31" s="1073"/>
      <c r="D31" s="1073"/>
      <c r="E31" s="1073"/>
      <c r="F31" s="1073"/>
      <c r="G31" s="1073"/>
      <c r="H31" s="1073"/>
      <c r="I31" s="1073"/>
    </row>
    <row r="32" spans="1:9" s="92" customFormat="1" ht="11.45" customHeight="1"/>
    <row r="33" spans="1:9">
      <c r="A33" s="949" t="s">
        <v>1106</v>
      </c>
      <c r="B33" s="949"/>
      <c r="C33" s="949"/>
      <c r="D33" s="949"/>
      <c r="E33" s="949"/>
      <c r="F33" s="949"/>
      <c r="G33" s="949"/>
      <c r="H33" s="949"/>
      <c r="I33" s="949"/>
    </row>
  </sheetData>
  <mergeCells count="10">
    <mergeCell ref="A24:I24"/>
    <mergeCell ref="A31:I31"/>
    <mergeCell ref="A33:I33"/>
    <mergeCell ref="A1:I1"/>
    <mergeCell ref="A2:I2"/>
    <mergeCell ref="A3:H4"/>
    <mergeCell ref="C7:E7"/>
    <mergeCell ref="C11:E11"/>
    <mergeCell ref="H13:I13"/>
    <mergeCell ref="D13:E13"/>
  </mergeCells>
  <pageMargins left="0.70866141732283472" right="0.15748031496062992" top="0.62992125984251968" bottom="0.62992125984251968" header="0.31496062992125984" footer="0.27559055118110237"/>
  <pageSetup paperSize="9" scale="90" firstPageNumber="33" orientation="portrait" r:id="rId1"/>
  <headerFooter>
    <oddFooter>&amp;C&amp;"TH SarabunPSK,ตัวหนา"&amp;16 43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79649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9525</xdr:rowOff>
                  </from>
                  <to>
                    <xdr:col>1</xdr:col>
                    <xdr:colOff>438150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650" r:id="rId5" name="Check Box 2">
              <controlPr defaultSize="0" autoFill="0" autoLine="0" autoPict="0">
                <anchor moveWithCells="1">
                  <from>
                    <xdr:col>4</xdr:col>
                    <xdr:colOff>247650</xdr:colOff>
                    <xdr:row>5</xdr:row>
                    <xdr:rowOff>28575</xdr:rowOff>
                  </from>
                  <to>
                    <xdr:col>5</xdr:col>
                    <xdr:colOff>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651" r:id="rId6" name="Check Box 3">
              <controlPr defaultSize="0" autoFill="0" autoLine="0" autoPict="0">
                <anchor moveWithCells="1">
                  <from>
                    <xdr:col>4</xdr:col>
                    <xdr:colOff>257175</xdr:colOff>
                    <xdr:row>7</xdr:row>
                    <xdr:rowOff>28575</xdr:rowOff>
                  </from>
                  <to>
                    <xdr:col>5</xdr:col>
                    <xdr:colOff>0</xdr:colOff>
                    <xdr:row>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652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28575</xdr:rowOff>
                  </from>
                  <to>
                    <xdr:col>1</xdr:col>
                    <xdr:colOff>438150</xdr:colOff>
                    <xdr:row>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653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11</xdr:row>
                    <xdr:rowOff>161925</xdr:rowOff>
                  </from>
                  <to>
                    <xdr:col>1</xdr:col>
                    <xdr:colOff>447675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654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28575</xdr:rowOff>
                  </from>
                  <to>
                    <xdr:col>1</xdr:col>
                    <xdr:colOff>438150</xdr:colOff>
                    <xdr:row>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655" r:id="rId10" name="Check Box 7">
              <controlPr defaultSize="0" autoFill="0" autoLine="0" autoPict="0">
                <anchor moveWithCells="1">
                  <from>
                    <xdr:col>4</xdr:col>
                    <xdr:colOff>257175</xdr:colOff>
                    <xdr:row>9</xdr:row>
                    <xdr:rowOff>28575</xdr:rowOff>
                  </from>
                  <to>
                    <xdr:col>5</xdr:col>
                    <xdr:colOff>0</xdr:colOff>
                    <xdr:row>9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9"/>
  <sheetViews>
    <sheetView showGridLines="0" view="pageBreakPreview" topLeftCell="A13" zoomScale="90" zoomScaleNormal="100" zoomScaleSheetLayoutView="90" workbookViewId="0">
      <selection activeCell="A13" sqref="A1:XFD1048576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/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18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4.7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7.5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24">
      <c r="A15" s="930"/>
      <c r="B15" s="930"/>
      <c r="C15" s="930"/>
      <c r="D15" s="930"/>
      <c r="E15" s="930"/>
      <c r="F15" s="930"/>
      <c r="G15" s="930"/>
      <c r="H15" s="930"/>
      <c r="I15" s="930"/>
      <c r="J15" s="930"/>
      <c r="K15" s="456"/>
    </row>
    <row r="16" spans="1:11" ht="24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30" t="s">
        <v>1181</v>
      </c>
      <c r="B28" s="930"/>
      <c r="C28" s="930"/>
      <c r="D28" s="930"/>
      <c r="E28" s="930"/>
      <c r="F28" s="930"/>
      <c r="G28" s="930"/>
      <c r="H28" s="930"/>
      <c r="I28" s="930"/>
      <c r="J28" s="930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44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8"/>
  <sheetViews>
    <sheetView showGridLines="0" view="pageBreakPreview" topLeftCell="A13" zoomScale="80" zoomScaleNormal="100" zoomScaleSheetLayoutView="80" workbookViewId="0">
      <selection activeCell="F23" sqref="F23"/>
    </sheetView>
  </sheetViews>
  <sheetFormatPr defaultColWidth="9" defaultRowHeight="24"/>
  <cols>
    <col min="1" max="9" width="9" style="19"/>
    <col min="10" max="10" width="4.75" style="19" customWidth="1"/>
    <col min="11" max="11" width="5.375" style="19" customWidth="1"/>
    <col min="12" max="16384" width="9" style="19"/>
  </cols>
  <sheetData>
    <row r="1" spans="1:12">
      <c r="A1" s="22" t="s">
        <v>1104</v>
      </c>
    </row>
    <row r="2" spans="1:12" ht="9.75" customHeight="1">
      <c r="A2" s="22"/>
    </row>
    <row r="3" spans="1:12">
      <c r="A3" s="22" t="s">
        <v>246</v>
      </c>
    </row>
    <row r="4" spans="1:12" ht="22.5" customHeight="1">
      <c r="B4" s="459" t="s">
        <v>587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</row>
    <row r="5" spans="1:12" s="16" customFormat="1" ht="31.5" customHeight="1">
      <c r="A5" s="460"/>
      <c r="B5" s="460"/>
      <c r="C5" s="460"/>
      <c r="D5" s="460"/>
      <c r="E5" s="460"/>
      <c r="F5" s="460"/>
      <c r="G5" s="460"/>
      <c r="H5" s="460"/>
      <c r="I5" s="460"/>
    </row>
    <row r="6" spans="1:12" s="16" customFormat="1" ht="31.5" customHeight="1">
      <c r="A6" s="460"/>
      <c r="B6" s="460"/>
      <c r="C6" s="460"/>
      <c r="D6" s="460"/>
      <c r="E6" s="460"/>
      <c r="F6" s="460"/>
      <c r="G6" s="460"/>
      <c r="H6" s="460"/>
      <c r="I6" s="460"/>
    </row>
    <row r="7" spans="1:12" s="16" customFormat="1" ht="31.5" customHeight="1">
      <c r="A7" s="460"/>
      <c r="B7" s="460"/>
      <c r="C7" s="460"/>
      <c r="D7" s="460"/>
      <c r="E7" s="460"/>
      <c r="F7" s="460"/>
      <c r="G7" s="460"/>
      <c r="H7" s="460"/>
      <c r="I7" s="460"/>
    </row>
    <row r="8" spans="1:12" s="16" customFormat="1" ht="31.5" customHeight="1">
      <c r="A8" s="460"/>
      <c r="B8" s="460"/>
      <c r="C8" s="460"/>
      <c r="D8" s="460"/>
      <c r="E8" s="460"/>
      <c r="F8" s="460"/>
      <c r="G8" s="460"/>
      <c r="H8" s="460"/>
      <c r="I8" s="460"/>
    </row>
    <row r="9" spans="1:12" s="16" customFormat="1" ht="31.5" customHeight="1">
      <c r="A9" s="460"/>
      <c r="B9" s="460"/>
      <c r="C9" s="460"/>
      <c r="D9" s="460"/>
      <c r="E9" s="460"/>
      <c r="F9" s="460"/>
      <c r="G9" s="460"/>
      <c r="H9" s="460"/>
      <c r="I9" s="460"/>
      <c r="L9" s="461"/>
    </row>
    <row r="10" spans="1:12" s="16" customFormat="1" ht="31.5" customHeight="1">
      <c r="A10" s="460"/>
      <c r="B10" s="460"/>
      <c r="C10" s="460"/>
      <c r="D10" s="460"/>
      <c r="E10" s="460"/>
      <c r="F10" s="460"/>
      <c r="G10" s="460"/>
      <c r="H10" s="460"/>
      <c r="I10" s="460"/>
    </row>
    <row r="11" spans="1:12" s="16" customFormat="1" ht="31.5" customHeight="1">
      <c r="A11" s="460"/>
      <c r="B11" s="460"/>
      <c r="C11" s="460"/>
      <c r="D11" s="460"/>
      <c r="E11" s="460"/>
      <c r="F11" s="460"/>
      <c r="G11" s="460"/>
      <c r="H11" s="460"/>
      <c r="I11" s="460"/>
    </row>
    <row r="12" spans="1:12" s="16" customFormat="1" ht="31.5" customHeight="1">
      <c r="A12" s="460"/>
      <c r="B12" s="460"/>
      <c r="C12" s="460"/>
      <c r="D12" s="460"/>
      <c r="E12" s="460"/>
      <c r="F12" s="460"/>
      <c r="G12" s="460"/>
      <c r="H12" s="460"/>
      <c r="I12" s="460"/>
    </row>
    <row r="13" spans="1:12" s="16" customFormat="1" ht="31.5" customHeight="1">
      <c r="A13" s="460"/>
      <c r="B13" s="460"/>
      <c r="C13" s="460"/>
      <c r="D13" s="460"/>
      <c r="E13" s="460"/>
      <c r="F13" s="460"/>
      <c r="G13" s="460"/>
      <c r="H13" s="460"/>
      <c r="I13" s="460"/>
    </row>
    <row r="14" spans="1:12" s="16" customFormat="1" ht="31.5" customHeight="1">
      <c r="A14" s="460"/>
      <c r="B14" s="460"/>
      <c r="C14" s="460"/>
      <c r="D14" s="460"/>
      <c r="E14" s="460"/>
      <c r="F14" s="460"/>
      <c r="G14" s="460"/>
      <c r="H14" s="460"/>
      <c r="I14" s="460"/>
    </row>
    <row r="15" spans="1:12" s="16" customFormat="1" ht="31.5" customHeight="1">
      <c r="A15" s="460"/>
      <c r="B15" s="460"/>
      <c r="C15" s="460"/>
      <c r="D15" s="460"/>
      <c r="E15" s="460"/>
      <c r="F15" s="460"/>
      <c r="G15" s="460"/>
      <c r="H15" s="460"/>
      <c r="I15" s="460"/>
    </row>
    <row r="16" spans="1:12" s="16" customFormat="1" ht="31.5" customHeight="1">
      <c r="A16" s="460"/>
      <c r="B16" s="460"/>
      <c r="C16" s="460"/>
      <c r="D16" s="460"/>
      <c r="E16" s="460"/>
      <c r="F16" s="460"/>
      <c r="G16" s="460"/>
      <c r="H16" s="460"/>
      <c r="I16" s="460"/>
    </row>
    <row r="17" spans="1:9" s="16" customFormat="1" ht="31.5" customHeight="1">
      <c r="A17" s="460"/>
      <c r="B17" s="460"/>
      <c r="C17" s="460"/>
      <c r="D17" s="460"/>
      <c r="E17" s="460"/>
      <c r="F17" s="460"/>
      <c r="G17" s="460"/>
      <c r="H17" s="460"/>
      <c r="I17" s="460"/>
    </row>
    <row r="18" spans="1:9" s="16" customFormat="1" ht="31.5" customHeight="1">
      <c r="A18" s="460"/>
      <c r="B18" s="460"/>
      <c r="C18" s="460"/>
      <c r="D18" s="460"/>
      <c r="E18" s="460"/>
      <c r="F18" s="460"/>
      <c r="G18" s="460"/>
      <c r="H18" s="460"/>
      <c r="I18" s="460"/>
    </row>
    <row r="19" spans="1:9" s="16" customFormat="1" ht="31.5" customHeight="1">
      <c r="A19" s="460"/>
      <c r="B19" s="460"/>
      <c r="C19" s="460"/>
      <c r="D19" s="460"/>
      <c r="E19" s="460"/>
      <c r="F19" s="460"/>
      <c r="G19" s="460"/>
      <c r="H19" s="460"/>
      <c r="I19" s="460"/>
    </row>
    <row r="20" spans="1:9" s="16" customFormat="1" ht="31.5" customHeight="1">
      <c r="A20" s="460"/>
      <c r="B20" s="460"/>
      <c r="C20" s="460"/>
      <c r="D20" s="460"/>
      <c r="E20" s="460"/>
      <c r="F20" s="460"/>
      <c r="G20" s="460"/>
      <c r="H20" s="460"/>
      <c r="I20" s="460"/>
    </row>
    <row r="21" spans="1:9" s="16" customFormat="1" ht="31.5" customHeight="1">
      <c r="A21" s="460"/>
      <c r="B21" s="460"/>
      <c r="C21" s="460"/>
      <c r="D21" s="460"/>
      <c r="E21" s="460"/>
      <c r="F21" s="460"/>
      <c r="G21" s="460"/>
      <c r="H21" s="460"/>
      <c r="I21" s="460"/>
    </row>
    <row r="22" spans="1:9" s="16" customFormat="1" ht="31.5" customHeight="1">
      <c r="A22" s="460"/>
      <c r="B22" s="460"/>
      <c r="C22" s="460"/>
      <c r="D22" s="460"/>
      <c r="E22" s="460"/>
      <c r="F22" s="460"/>
      <c r="G22" s="460"/>
      <c r="H22" s="460"/>
      <c r="I22" s="460"/>
    </row>
    <row r="23" spans="1:9" s="16" customFormat="1" ht="31.5" customHeight="1">
      <c r="A23" s="460"/>
      <c r="B23" s="460"/>
      <c r="C23" s="460"/>
      <c r="D23" s="460"/>
      <c r="E23" s="460"/>
      <c r="F23" s="460"/>
      <c r="G23" s="460"/>
      <c r="H23" s="460"/>
      <c r="I23" s="460"/>
    </row>
    <row r="24" spans="1:9" s="16" customFormat="1">
      <c r="A24" s="935" t="s">
        <v>1105</v>
      </c>
      <c r="B24" s="935"/>
      <c r="C24" s="935"/>
      <c r="D24" s="935"/>
      <c r="E24" s="935"/>
      <c r="F24" s="935"/>
      <c r="G24" s="935"/>
      <c r="H24" s="935"/>
      <c r="I24" s="935"/>
    </row>
    <row r="25" spans="1:9" s="16" customFormat="1">
      <c r="A25" s="17"/>
      <c r="B25" s="17"/>
      <c r="C25" s="17"/>
      <c r="D25" s="17"/>
      <c r="E25" s="17"/>
      <c r="F25" s="17"/>
      <c r="G25" s="17"/>
      <c r="H25" s="17"/>
      <c r="I25" s="17"/>
    </row>
    <row r="26" spans="1:9">
      <c r="A26" s="16"/>
      <c r="B26" s="933"/>
      <c r="C26" s="933"/>
      <c r="D26" s="933"/>
      <c r="E26" s="933"/>
      <c r="F26" s="933"/>
      <c r="G26" s="933"/>
      <c r="H26" s="933"/>
      <c r="I26" s="16"/>
    </row>
    <row r="27" spans="1:9">
      <c r="A27" s="16"/>
      <c r="B27" s="16"/>
      <c r="C27" s="16"/>
      <c r="D27" s="16"/>
      <c r="E27" s="16"/>
      <c r="F27" s="16"/>
      <c r="G27" s="16"/>
      <c r="H27" s="16"/>
      <c r="I27" s="16"/>
    </row>
    <row r="28" spans="1:9">
      <c r="A28" s="16"/>
      <c r="B28" s="16"/>
      <c r="C28" s="16"/>
      <c r="D28" s="16"/>
      <c r="E28" s="16"/>
      <c r="F28" s="16"/>
      <c r="G28" s="16"/>
      <c r="H28" s="16"/>
      <c r="I28" s="16"/>
    </row>
  </sheetData>
  <mergeCells count="2">
    <mergeCell ref="A24:I24"/>
    <mergeCell ref="B26:H26"/>
  </mergeCells>
  <pageMargins left="0.70866141732283472" right="0.15748031496062992" top="0.62992125984251968" bottom="0.62992125984251968" header="0.31496062992125984" footer="0.27559055118110237"/>
  <pageSetup paperSize="9" scale="95" firstPageNumber="47" orientation="portrait" r:id="rId1"/>
  <headerFooter>
    <oddFooter>&amp;C&amp;"TH SarabunPSK,ตัวหนา"&amp;16 45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J39"/>
  <sheetViews>
    <sheetView showGridLines="0" view="pageBreakPreview" zoomScale="70" zoomScaleNormal="100" zoomScaleSheetLayoutView="70" workbookViewId="0">
      <selection sqref="A1:XFD1048576"/>
    </sheetView>
  </sheetViews>
  <sheetFormatPr defaultColWidth="9" defaultRowHeight="17.25"/>
  <cols>
    <col min="1" max="1" width="2.875" style="14" customWidth="1"/>
    <col min="2" max="16384" width="9" style="14"/>
  </cols>
  <sheetData>
    <row r="1" spans="1:10" s="22" customFormat="1" ht="24">
      <c r="A1" s="937" t="s">
        <v>332</v>
      </c>
      <c r="B1" s="937"/>
      <c r="C1" s="937"/>
      <c r="D1" s="937"/>
      <c r="E1" s="937"/>
      <c r="F1" s="937"/>
      <c r="G1" s="937"/>
    </row>
    <row r="2" spans="1:10" s="22" customFormat="1" ht="24">
      <c r="B2" s="1091" t="s">
        <v>608</v>
      </c>
      <c r="C2" s="930"/>
      <c r="D2" s="930"/>
      <c r="E2" s="930"/>
      <c r="F2" s="930"/>
      <c r="G2" s="930"/>
      <c r="H2" s="930"/>
      <c r="I2" s="930"/>
      <c r="J2" s="930"/>
    </row>
    <row r="3" spans="1:10" s="22" customFormat="1" ht="24">
      <c r="B3" s="930"/>
      <c r="C3" s="930"/>
      <c r="D3" s="930"/>
      <c r="E3" s="930"/>
      <c r="F3" s="930"/>
      <c r="G3" s="930"/>
      <c r="H3" s="930"/>
      <c r="I3" s="930"/>
      <c r="J3" s="930"/>
    </row>
    <row r="4" spans="1:10" s="19" customFormat="1" ht="24">
      <c r="A4" s="19" t="s">
        <v>588</v>
      </c>
    </row>
    <row r="5" spans="1:10" s="19" customFormat="1" ht="24">
      <c r="B5" s="374" t="s">
        <v>415</v>
      </c>
      <c r="C5" s="375" t="s">
        <v>416</v>
      </c>
      <c r="D5" s="375"/>
      <c r="E5" s="457"/>
      <c r="F5" s="376" t="s">
        <v>417</v>
      </c>
      <c r="H5" s="376"/>
      <c r="I5" s="376"/>
    </row>
    <row r="6" spans="1:10" s="19" customFormat="1" ht="24">
      <c r="B6" s="374"/>
      <c r="C6" s="375" t="s">
        <v>708</v>
      </c>
      <c r="D6" s="375"/>
      <c r="E6" s="378"/>
      <c r="F6" s="375" t="s">
        <v>418</v>
      </c>
      <c r="H6" s="376"/>
      <c r="I6" s="376"/>
    </row>
    <row r="7" spans="1:10" s="19" customFormat="1" ht="24">
      <c r="B7" s="378"/>
      <c r="C7" s="375" t="s">
        <v>419</v>
      </c>
      <c r="D7" s="375"/>
      <c r="E7" s="378"/>
      <c r="F7" s="376" t="s">
        <v>420</v>
      </c>
      <c r="H7" s="376"/>
      <c r="I7" s="376"/>
    </row>
    <row r="8" spans="1:10" s="19" customFormat="1" ht="24">
      <c r="B8" s="378"/>
      <c r="C8" s="375" t="s">
        <v>421</v>
      </c>
      <c r="D8" s="375"/>
      <c r="F8" s="375" t="s">
        <v>422</v>
      </c>
      <c r="H8" s="376"/>
      <c r="I8" s="376"/>
    </row>
    <row r="9" spans="1:10" s="19" customFormat="1" ht="24">
      <c r="B9" s="374" t="s">
        <v>423</v>
      </c>
      <c r="C9" s="376" t="s">
        <v>400</v>
      </c>
      <c r="D9" s="376"/>
      <c r="F9" s="376" t="s">
        <v>424</v>
      </c>
      <c r="H9" s="376"/>
      <c r="I9" s="376"/>
    </row>
    <row r="10" spans="1:10" s="19" customFormat="1" ht="24">
      <c r="B10" s="374"/>
      <c r="C10" s="375" t="s">
        <v>425</v>
      </c>
      <c r="D10" s="376"/>
      <c r="E10" s="376"/>
      <c r="F10" s="375" t="s">
        <v>426</v>
      </c>
      <c r="H10" s="376"/>
      <c r="I10" s="376"/>
    </row>
    <row r="11" spans="1:10" s="19" customFormat="1" ht="24">
      <c r="B11" s="374"/>
      <c r="C11" s="375" t="s">
        <v>427</v>
      </c>
      <c r="D11" s="376"/>
      <c r="E11" s="376"/>
      <c r="G11" s="378"/>
      <c r="H11" s="375"/>
      <c r="I11" s="376"/>
      <c r="J11" s="376"/>
    </row>
    <row r="12" spans="1:10" s="19" customFormat="1" ht="24">
      <c r="B12" s="374" t="s">
        <v>423</v>
      </c>
      <c r="C12" s="945" t="s">
        <v>797</v>
      </c>
      <c r="D12" s="945"/>
      <c r="E12" s="945"/>
      <c r="F12" s="945"/>
      <c r="G12" s="378"/>
      <c r="H12" s="946"/>
      <c r="I12" s="946"/>
      <c r="J12" s="946"/>
    </row>
    <row r="13" spans="1:10" s="19" customFormat="1" ht="24">
      <c r="B13" s="1147"/>
      <c r="C13" s="1147"/>
      <c r="D13" s="1147"/>
      <c r="E13" s="1147"/>
      <c r="F13" s="1147"/>
      <c r="G13" s="1147"/>
      <c r="H13" s="1147"/>
      <c r="I13" s="1147"/>
      <c r="J13" s="1147"/>
    </row>
    <row r="14" spans="1:10" s="19" customFormat="1" ht="24">
      <c r="A14" s="19" t="s">
        <v>754</v>
      </c>
      <c r="F14" s="16"/>
      <c r="G14" s="16"/>
    </row>
    <row r="15" spans="1:10" s="19" customFormat="1" ht="24">
      <c r="B15" s="19" t="s">
        <v>755</v>
      </c>
      <c r="F15" s="16"/>
      <c r="G15" s="16"/>
    </row>
    <row r="16" spans="1:10" s="19" customFormat="1" ht="9.75" customHeight="1">
      <c r="B16" s="458"/>
      <c r="F16" s="16"/>
      <c r="G16" s="16"/>
    </row>
    <row r="17" spans="2:10" ht="17.25" customHeight="1">
      <c r="B17" s="381"/>
      <c r="C17" s="381"/>
      <c r="D17" s="381"/>
      <c r="E17" s="381"/>
      <c r="F17" s="381"/>
      <c r="G17" s="381"/>
      <c r="H17" s="381"/>
      <c r="I17" s="381"/>
      <c r="J17" s="381"/>
    </row>
    <row r="18" spans="2:10" ht="17.25" customHeight="1">
      <c r="B18" s="381"/>
      <c r="C18" s="381"/>
      <c r="D18" s="381"/>
      <c r="E18" s="381"/>
      <c r="F18" s="381"/>
      <c r="G18" s="381"/>
      <c r="H18" s="381"/>
      <c r="I18" s="381"/>
      <c r="J18" s="381"/>
    </row>
    <row r="19" spans="2:10" ht="17.25" customHeight="1">
      <c r="B19" s="381"/>
      <c r="C19" s="381"/>
      <c r="D19" s="381"/>
      <c r="E19" s="381"/>
      <c r="F19" s="381"/>
      <c r="G19" s="381"/>
      <c r="H19" s="381"/>
      <c r="I19" s="381"/>
      <c r="J19" s="381"/>
    </row>
    <row r="20" spans="2:10" ht="17.25" customHeight="1">
      <c r="B20" s="381"/>
      <c r="C20" s="381"/>
      <c r="D20" s="381"/>
      <c r="E20" s="381"/>
      <c r="F20" s="381"/>
      <c r="G20" s="381"/>
      <c r="H20" s="381"/>
      <c r="I20" s="381"/>
      <c r="J20" s="381"/>
    </row>
    <row r="21" spans="2:10" ht="17.25" customHeight="1">
      <c r="B21" s="381"/>
      <c r="C21" s="381"/>
      <c r="D21" s="381"/>
      <c r="E21" s="381"/>
      <c r="F21" s="381"/>
      <c r="G21" s="381"/>
      <c r="H21" s="381"/>
      <c r="I21" s="381"/>
      <c r="J21" s="381"/>
    </row>
    <row r="22" spans="2:10" ht="17.25" customHeight="1">
      <c r="B22" s="381"/>
      <c r="C22" s="381"/>
      <c r="D22" s="381"/>
      <c r="E22" s="381"/>
      <c r="F22" s="381"/>
      <c r="G22" s="381"/>
      <c r="H22" s="381"/>
      <c r="I22" s="381"/>
      <c r="J22" s="381"/>
    </row>
    <row r="23" spans="2:10" ht="17.25" customHeight="1">
      <c r="B23" s="381"/>
      <c r="C23" s="381"/>
      <c r="D23" s="381"/>
      <c r="E23" s="381"/>
      <c r="F23" s="381"/>
      <c r="G23" s="381"/>
      <c r="H23" s="381"/>
      <c r="I23" s="381"/>
      <c r="J23" s="381"/>
    </row>
    <row r="24" spans="2:10" ht="17.25" customHeight="1">
      <c r="B24" s="381"/>
      <c r="C24" s="381"/>
      <c r="D24" s="381"/>
      <c r="E24" s="381"/>
      <c r="F24" s="381"/>
      <c r="G24" s="381"/>
      <c r="H24" s="381"/>
      <c r="I24" s="381"/>
      <c r="J24" s="381"/>
    </row>
    <row r="25" spans="2:10" ht="10.5" customHeight="1">
      <c r="B25" s="381"/>
      <c r="C25" s="381"/>
      <c r="D25" s="381"/>
      <c r="E25" s="381"/>
      <c r="F25" s="381"/>
      <c r="G25" s="381"/>
      <c r="H25" s="381"/>
      <c r="I25" s="381"/>
      <c r="J25" s="381"/>
    </row>
    <row r="26" spans="2:10" s="13" customFormat="1" ht="24">
      <c r="B26" s="1073"/>
      <c r="C26" s="1073"/>
      <c r="D26" s="1073"/>
      <c r="E26" s="1073"/>
      <c r="F26" s="1073"/>
      <c r="G26" s="1073"/>
      <c r="H26" s="1073"/>
      <c r="I26" s="1073"/>
      <c r="J26" s="1073"/>
    </row>
    <row r="27" spans="2:10" s="13" customFormat="1" ht="24">
      <c r="B27" s="292"/>
      <c r="C27" s="292"/>
      <c r="D27" s="292"/>
      <c r="E27" s="292"/>
      <c r="F27" s="292"/>
      <c r="G27" s="292"/>
      <c r="H27" s="292"/>
      <c r="I27" s="292"/>
      <c r="J27" s="292"/>
    </row>
    <row r="28" spans="2:10" ht="17.25" customHeight="1">
      <c r="B28" s="381"/>
      <c r="C28" s="381"/>
      <c r="D28" s="381"/>
      <c r="E28" s="381"/>
      <c r="F28" s="381"/>
      <c r="G28" s="381"/>
      <c r="H28" s="381"/>
      <c r="I28" s="381"/>
      <c r="J28" s="381"/>
    </row>
    <row r="29" spans="2:10" ht="17.25" customHeight="1">
      <c r="B29" s="381"/>
      <c r="C29" s="381"/>
      <c r="D29" s="381"/>
      <c r="E29" s="381"/>
      <c r="F29" s="381"/>
      <c r="G29" s="381"/>
      <c r="H29" s="381"/>
      <c r="I29" s="381"/>
      <c r="J29" s="381"/>
    </row>
    <row r="30" spans="2:10" ht="17.25" customHeight="1">
      <c r="B30" s="381"/>
      <c r="C30" s="381"/>
      <c r="D30" s="381"/>
      <c r="E30" s="381"/>
      <c r="F30" s="381"/>
      <c r="G30" s="381"/>
      <c r="H30" s="381"/>
      <c r="I30" s="381"/>
      <c r="J30" s="381"/>
    </row>
    <row r="31" spans="2:10" ht="17.25" customHeight="1">
      <c r="B31" s="381"/>
      <c r="C31" s="381"/>
      <c r="D31" s="381"/>
      <c r="E31" s="381"/>
      <c r="F31" s="381"/>
      <c r="G31" s="381"/>
      <c r="H31" s="381"/>
      <c r="I31" s="381"/>
      <c r="J31" s="381"/>
    </row>
    <row r="32" spans="2:10" ht="17.25" customHeight="1">
      <c r="B32" s="381"/>
      <c r="C32" s="381"/>
      <c r="D32" s="381"/>
      <c r="E32" s="381"/>
      <c r="F32" s="381"/>
      <c r="G32" s="381"/>
      <c r="H32" s="381"/>
      <c r="I32" s="381"/>
      <c r="J32" s="381"/>
    </row>
    <row r="33" spans="1:10" ht="17.25" customHeight="1">
      <c r="B33" s="381"/>
      <c r="C33" s="381"/>
      <c r="D33" s="381"/>
      <c r="E33" s="381"/>
      <c r="F33" s="381"/>
      <c r="G33" s="381"/>
      <c r="H33" s="381"/>
      <c r="I33" s="381"/>
      <c r="J33" s="381"/>
    </row>
    <row r="34" spans="1:10" ht="17.25" customHeight="1">
      <c r="B34" s="381"/>
      <c r="C34" s="381"/>
      <c r="D34" s="381"/>
      <c r="E34" s="381"/>
      <c r="F34" s="381"/>
      <c r="G34" s="381"/>
      <c r="H34" s="381"/>
      <c r="I34" s="381"/>
      <c r="J34" s="381"/>
    </row>
    <row r="35" spans="1:10" ht="17.25" customHeight="1">
      <c r="B35" s="381"/>
      <c r="C35" s="381"/>
      <c r="D35" s="381"/>
      <c r="E35" s="381"/>
      <c r="F35" s="381"/>
      <c r="G35" s="381"/>
      <c r="H35" s="381"/>
      <c r="I35" s="381"/>
      <c r="J35" s="381"/>
    </row>
    <row r="36" spans="1:10" ht="9.75" customHeight="1">
      <c r="B36" s="381"/>
      <c r="C36" s="381"/>
      <c r="D36" s="381"/>
      <c r="E36" s="381"/>
      <c r="F36" s="381"/>
      <c r="G36" s="381"/>
      <c r="H36" s="381"/>
      <c r="I36" s="381"/>
      <c r="J36" s="381"/>
    </row>
    <row r="37" spans="1:10" ht="24">
      <c r="A37" s="1073"/>
      <c r="B37" s="1073"/>
      <c r="C37" s="1073"/>
      <c r="D37" s="1073"/>
      <c r="E37" s="1073"/>
      <c r="F37" s="1073"/>
      <c r="G37" s="1073"/>
      <c r="H37" s="1073"/>
      <c r="I37" s="1073"/>
      <c r="J37" s="1073"/>
    </row>
    <row r="38" spans="1:10" ht="24">
      <c r="A38" s="292"/>
      <c r="B38" s="292"/>
      <c r="C38" s="292"/>
      <c r="D38" s="292"/>
      <c r="E38" s="292"/>
      <c r="F38" s="292"/>
      <c r="G38" s="292"/>
      <c r="H38" s="292"/>
      <c r="I38" s="292"/>
      <c r="J38" s="292"/>
    </row>
    <row r="39" spans="1:10" s="83" customFormat="1" ht="24">
      <c r="B39" s="977" t="s">
        <v>1103</v>
      </c>
      <c r="C39" s="977"/>
      <c r="D39" s="977"/>
      <c r="E39" s="977"/>
      <c r="F39" s="977"/>
      <c r="G39" s="977"/>
      <c r="H39" s="977"/>
      <c r="I39" s="977"/>
      <c r="J39" s="977"/>
    </row>
  </sheetData>
  <mergeCells count="8">
    <mergeCell ref="A1:G1"/>
    <mergeCell ref="C12:F12"/>
    <mergeCell ref="B39:J39"/>
    <mergeCell ref="B2:J3"/>
    <mergeCell ref="H12:J12"/>
    <mergeCell ref="B13:J13"/>
    <mergeCell ref="B26:J26"/>
    <mergeCell ref="A37:J37"/>
  </mergeCells>
  <pageMargins left="0.82677165354330717" right="0.15748031496062992" top="0.62992125984251968" bottom="0.62992125984251968" header="0.31496062992125984" footer="0.27559055118110237"/>
  <pageSetup paperSize="9" scale="93" orientation="portrait" r:id="rId1"/>
  <headerFooter>
    <oddFooter>&amp;C&amp;"TH SarabunPSK,ตัวหนา"&amp;16 46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40737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9525</xdr:rowOff>
                  </from>
                  <to>
                    <xdr:col>1</xdr:col>
                    <xdr:colOff>438150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738" r:id="rId5" name="Check Box 2">
              <controlPr defaultSize="0" autoFill="0" autoLine="0" autoPict="0">
                <anchor moveWithCells="1">
                  <from>
                    <xdr:col>4</xdr:col>
                    <xdr:colOff>247650</xdr:colOff>
                    <xdr:row>4</xdr:row>
                    <xdr:rowOff>28575</xdr:rowOff>
                  </from>
                  <to>
                    <xdr:col>5</xdr:col>
                    <xdr:colOff>0</xdr:colOff>
                    <xdr:row>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739" r:id="rId6" name="Check Box 3">
              <controlPr defaultSize="0" autoFill="0" autoLine="0" autoPict="0">
                <anchor moveWithCells="1">
                  <from>
                    <xdr:col>4</xdr:col>
                    <xdr:colOff>257175</xdr:colOff>
                    <xdr:row>6</xdr:row>
                    <xdr:rowOff>28575</xdr:rowOff>
                  </from>
                  <to>
                    <xdr:col>5</xdr:col>
                    <xdr:colOff>0</xdr:colOff>
                    <xdr:row>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740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28575</xdr:rowOff>
                  </from>
                  <to>
                    <xdr:col>1</xdr:col>
                    <xdr:colOff>438150</xdr:colOff>
                    <xdr:row>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741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10</xdr:row>
                    <xdr:rowOff>161925</xdr:rowOff>
                  </from>
                  <to>
                    <xdr:col>1</xdr:col>
                    <xdr:colOff>447675</xdr:colOff>
                    <xdr:row>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742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28575</xdr:rowOff>
                  </from>
                  <to>
                    <xdr:col>1</xdr:col>
                    <xdr:colOff>438150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743" r:id="rId10" name="Check Box 7">
              <controlPr defaultSize="0" autoFill="0" autoLine="0" autoPict="0">
                <anchor moveWithCells="1">
                  <from>
                    <xdr:col>4</xdr:col>
                    <xdr:colOff>257175</xdr:colOff>
                    <xdr:row>8</xdr:row>
                    <xdr:rowOff>28575</xdr:rowOff>
                  </from>
                  <to>
                    <xdr:col>5</xdr:col>
                    <xdr:colOff>0</xdr:colOff>
                    <xdr:row>8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9"/>
  <sheetViews>
    <sheetView showGridLines="0" view="pageBreakPreview" topLeftCell="A12" zoomScale="90" zoomScaleNormal="100" zoomScaleSheetLayoutView="90" workbookViewId="0">
      <selection activeCell="A12" sqref="A1:XFD1048576"/>
    </sheetView>
  </sheetViews>
  <sheetFormatPr defaultColWidth="9" defaultRowHeight="24.75" customHeight="1"/>
  <cols>
    <col min="1" max="1" width="4.375" style="13" customWidth="1"/>
    <col min="2" max="9" width="9" style="13"/>
    <col min="10" max="10" width="5.75" style="13" customWidth="1"/>
    <col min="11" max="16384" width="9" style="13"/>
  </cols>
  <sheetData>
    <row r="1" spans="1:11" s="92" customFormat="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s="92" customFormat="1" ht="24.75" customHeight="1">
      <c r="A2" s="145"/>
      <c r="B2" s="1149"/>
      <c r="C2" s="1150"/>
      <c r="D2" s="1150"/>
      <c r="E2" s="1150"/>
      <c r="F2" s="1150"/>
      <c r="G2" s="1150"/>
      <c r="H2" s="1150"/>
      <c r="I2" s="1151"/>
    </row>
    <row r="3" spans="1:11" s="92" customFormat="1" ht="24.75" customHeight="1">
      <c r="A3" s="145"/>
      <c r="B3" s="1152"/>
      <c r="C3" s="1153"/>
      <c r="D3" s="1153"/>
      <c r="E3" s="1153"/>
      <c r="F3" s="1153"/>
      <c r="G3" s="1153"/>
      <c r="H3" s="1153"/>
      <c r="I3" s="1154"/>
    </row>
    <row r="4" spans="1:11" s="92" customFormat="1" ht="24.75" customHeight="1">
      <c r="A4" s="145"/>
      <c r="B4" s="1152"/>
      <c r="C4" s="1153"/>
      <c r="D4" s="1153"/>
      <c r="E4" s="1153"/>
      <c r="F4" s="1153"/>
      <c r="G4" s="1153"/>
      <c r="H4" s="1153"/>
      <c r="I4" s="1154"/>
    </row>
    <row r="5" spans="1:11" s="92" customFormat="1" ht="24.75" customHeight="1">
      <c r="A5" s="145"/>
      <c r="B5" s="1152"/>
      <c r="C5" s="1153"/>
      <c r="D5" s="1153"/>
      <c r="E5" s="1153"/>
      <c r="F5" s="1153"/>
      <c r="G5" s="1153"/>
      <c r="H5" s="1153"/>
      <c r="I5" s="1154"/>
    </row>
    <row r="6" spans="1:11" s="92" customFormat="1" ht="24.75" customHeight="1">
      <c r="A6" s="145"/>
      <c r="B6" s="1152"/>
      <c r="C6" s="1153"/>
      <c r="D6" s="1153"/>
      <c r="E6" s="1153"/>
      <c r="F6" s="1153"/>
      <c r="G6" s="1153"/>
      <c r="H6" s="1153"/>
      <c r="I6" s="1154"/>
    </row>
    <row r="7" spans="1:11" s="92" customFormat="1" ht="24.75" customHeight="1">
      <c r="A7" s="145"/>
      <c r="B7" s="1152"/>
      <c r="C7" s="1153"/>
      <c r="D7" s="1153"/>
      <c r="E7" s="1153"/>
      <c r="F7" s="1153"/>
      <c r="G7" s="1153"/>
      <c r="H7" s="1153"/>
      <c r="I7" s="1154"/>
    </row>
    <row r="8" spans="1:11" s="92" customFormat="1" ht="24.75" customHeight="1">
      <c r="A8" s="145"/>
      <c r="B8" s="1152"/>
      <c r="C8" s="1153"/>
      <c r="D8" s="1153"/>
      <c r="E8" s="1153"/>
      <c r="F8" s="1153"/>
      <c r="G8" s="1153"/>
      <c r="H8" s="1153"/>
      <c r="I8" s="1154"/>
    </row>
    <row r="9" spans="1:11" s="92" customFormat="1" ht="24.75" customHeight="1">
      <c r="B9" s="1152"/>
      <c r="C9" s="1153"/>
      <c r="D9" s="1153"/>
      <c r="E9" s="1153"/>
      <c r="F9" s="1153"/>
      <c r="G9" s="1153"/>
      <c r="H9" s="1153"/>
      <c r="I9" s="1154"/>
    </row>
    <row r="10" spans="1:11" s="92" customFormat="1" ht="24.75" customHeight="1">
      <c r="B10" s="1152"/>
      <c r="C10" s="1153"/>
      <c r="D10" s="1153"/>
      <c r="E10" s="1153"/>
      <c r="F10" s="1153"/>
      <c r="G10" s="1153"/>
      <c r="H10" s="1153"/>
      <c r="I10" s="1154"/>
    </row>
    <row r="11" spans="1:11" s="92" customFormat="1" ht="24.75" customHeight="1">
      <c r="B11" s="1152"/>
      <c r="C11" s="1153"/>
      <c r="D11" s="1153"/>
      <c r="E11" s="1153"/>
      <c r="F11" s="1153"/>
      <c r="G11" s="1153"/>
      <c r="H11" s="1153"/>
      <c r="I11" s="1154"/>
    </row>
    <row r="12" spans="1:11" s="92" customFormat="1" ht="6.75" customHeight="1">
      <c r="A12" s="145"/>
      <c r="B12" s="1152"/>
      <c r="C12" s="1153"/>
      <c r="D12" s="1153"/>
      <c r="E12" s="1153"/>
      <c r="F12" s="1153"/>
      <c r="G12" s="1153"/>
      <c r="H12" s="1153"/>
      <c r="I12" s="1154"/>
    </row>
    <row r="13" spans="1:11" s="92" customFormat="1" ht="24.75" customHeight="1">
      <c r="A13" s="145"/>
      <c r="B13" s="1155"/>
      <c r="C13" s="1156"/>
      <c r="D13" s="1156"/>
      <c r="E13" s="1156"/>
      <c r="F13" s="1156"/>
      <c r="G13" s="1156"/>
      <c r="H13" s="1156"/>
      <c r="I13" s="1157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4" customFormat="1" ht="2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19.5">
      <c r="A16" s="1148"/>
      <c r="B16" s="1148"/>
      <c r="C16" s="1148"/>
      <c r="D16" s="1148"/>
      <c r="E16" s="1148"/>
      <c r="F16" s="1148"/>
      <c r="G16" s="1148"/>
      <c r="H16" s="1148"/>
      <c r="I16" s="1148"/>
      <c r="J16" s="1148"/>
    </row>
    <row r="17" spans="1:10" s="92" customFormat="1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s="92" customFormat="1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1102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1148" t="s">
        <v>783</v>
      </c>
      <c r="B29" s="1148"/>
      <c r="C29" s="1148"/>
      <c r="D29" s="1148"/>
      <c r="E29" s="1148"/>
      <c r="F29" s="1148"/>
      <c r="G29" s="1148"/>
      <c r="H29" s="1148"/>
      <c r="I29" s="1148"/>
      <c r="J29" s="1148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47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</sheetPr>
  <dimension ref="A1:G20"/>
  <sheetViews>
    <sheetView showGridLines="0" view="pageBreakPreview" topLeftCell="A9" zoomScaleSheetLayoutView="100" zoomScalePageLayoutView="50" workbookViewId="0">
      <selection sqref="A1:XFD1048576"/>
    </sheetView>
  </sheetViews>
  <sheetFormatPr defaultColWidth="9" defaultRowHeight="24"/>
  <cols>
    <col min="1" max="1" width="27.125" style="92" customWidth="1"/>
    <col min="2" max="2" width="44.875" style="92" customWidth="1"/>
    <col min="3" max="4" width="5.875" style="92" customWidth="1"/>
    <col min="5" max="6" width="8" style="92" customWidth="1"/>
    <col min="7" max="7" width="29.125" style="92" customWidth="1"/>
    <col min="8" max="16384" width="9" style="92"/>
  </cols>
  <sheetData>
    <row r="1" spans="1:7">
      <c r="A1" s="91" t="s">
        <v>394</v>
      </c>
    </row>
    <row r="2" spans="1:7" ht="8.25" customHeight="1"/>
    <row r="3" spans="1:7">
      <c r="A3" s="934" t="s">
        <v>1182</v>
      </c>
      <c r="B3" s="934"/>
      <c r="C3" s="934"/>
      <c r="D3" s="934"/>
      <c r="E3" s="934"/>
      <c r="F3" s="934"/>
      <c r="G3" s="934"/>
    </row>
    <row r="4" spans="1:7" ht="10.5" customHeight="1"/>
    <row r="5" spans="1:7">
      <c r="A5" s="1041" t="s">
        <v>307</v>
      </c>
      <c r="B5" s="1041" t="s">
        <v>247</v>
      </c>
      <c r="C5" s="1158" t="s">
        <v>248</v>
      </c>
      <c r="D5" s="1159"/>
      <c r="E5" s="1043" t="s">
        <v>334</v>
      </c>
      <c r="F5" s="1043"/>
      <c r="G5" s="1043" t="s">
        <v>253</v>
      </c>
    </row>
    <row r="6" spans="1:7">
      <c r="A6" s="1041"/>
      <c r="B6" s="1041"/>
      <c r="C6" s="1160"/>
      <c r="D6" s="1161"/>
      <c r="E6" s="1164" t="s">
        <v>333</v>
      </c>
      <c r="F6" s="1165"/>
      <c r="G6" s="1162"/>
    </row>
    <row r="7" spans="1:7">
      <c r="A7" s="1041"/>
      <c r="B7" s="1041"/>
      <c r="C7" s="200" t="s">
        <v>249</v>
      </c>
      <c r="D7" s="200" t="s">
        <v>250</v>
      </c>
      <c r="E7" s="200" t="s">
        <v>251</v>
      </c>
      <c r="F7" s="200" t="s">
        <v>252</v>
      </c>
      <c r="G7" s="1163"/>
    </row>
    <row r="8" spans="1:7">
      <c r="A8" s="158" t="s">
        <v>254</v>
      </c>
      <c r="B8" s="158" t="s">
        <v>255</v>
      </c>
      <c r="C8" s="840" t="s">
        <v>694</v>
      </c>
      <c r="D8" s="840"/>
      <c r="E8" s="840" t="s">
        <v>694</v>
      </c>
      <c r="F8" s="158"/>
      <c r="G8" s="144"/>
    </row>
    <row r="9" spans="1:7">
      <c r="A9" s="158"/>
      <c r="B9" s="159" t="s">
        <v>308</v>
      </c>
      <c r="C9" s="841"/>
      <c r="D9" s="841"/>
      <c r="E9" s="841"/>
      <c r="F9" s="159"/>
      <c r="G9" s="151"/>
    </row>
    <row r="10" spans="1:7">
      <c r="A10" s="158"/>
      <c r="B10" s="842" t="s">
        <v>256</v>
      </c>
      <c r="C10" s="843" t="s">
        <v>694</v>
      </c>
      <c r="D10" s="843"/>
      <c r="E10" s="843" t="s">
        <v>694</v>
      </c>
      <c r="F10" s="842"/>
      <c r="G10" s="815"/>
    </row>
    <row r="11" spans="1:7">
      <c r="A11" s="158"/>
      <c r="B11" s="159" t="s">
        <v>257</v>
      </c>
      <c r="C11" s="841"/>
      <c r="D11" s="841"/>
      <c r="E11" s="841"/>
      <c r="F11" s="159"/>
      <c r="G11" s="151"/>
    </row>
    <row r="12" spans="1:7">
      <c r="A12" s="159"/>
      <c r="B12" s="844" t="s">
        <v>258</v>
      </c>
      <c r="C12" s="845"/>
      <c r="D12" s="845"/>
      <c r="E12" s="845"/>
      <c r="F12" s="844"/>
      <c r="G12" s="716"/>
    </row>
    <row r="13" spans="1:7">
      <c r="A13" s="842" t="s">
        <v>259</v>
      </c>
      <c r="B13" s="842" t="s">
        <v>261</v>
      </c>
      <c r="C13" s="843" t="s">
        <v>694</v>
      </c>
      <c r="D13" s="843"/>
      <c r="E13" s="843" t="s">
        <v>694</v>
      </c>
      <c r="F13" s="846"/>
      <c r="G13" s="815"/>
    </row>
    <row r="14" spans="1:7">
      <c r="A14" s="158" t="s">
        <v>260</v>
      </c>
      <c r="B14" s="158" t="s">
        <v>341</v>
      </c>
      <c r="C14" s="840"/>
      <c r="D14" s="840"/>
      <c r="E14" s="840"/>
      <c r="F14" s="158"/>
      <c r="G14" s="144"/>
    </row>
    <row r="15" spans="1:7">
      <c r="A15" s="158"/>
      <c r="B15" s="159" t="s">
        <v>262</v>
      </c>
      <c r="C15" s="841"/>
      <c r="D15" s="841"/>
      <c r="E15" s="841"/>
      <c r="F15" s="159"/>
      <c r="G15" s="151"/>
    </row>
    <row r="16" spans="1:7">
      <c r="A16" s="159"/>
      <c r="B16" s="844" t="s">
        <v>263</v>
      </c>
      <c r="C16" s="845"/>
      <c r="D16" s="845"/>
      <c r="E16" s="845"/>
      <c r="F16" s="844"/>
      <c r="G16" s="716"/>
    </row>
    <row r="17" spans="1:7">
      <c r="A17" s="842" t="s">
        <v>264</v>
      </c>
      <c r="B17" s="844" t="s">
        <v>265</v>
      </c>
      <c r="C17" s="845" t="s">
        <v>694</v>
      </c>
      <c r="D17" s="845"/>
      <c r="E17" s="845" t="s">
        <v>694</v>
      </c>
      <c r="F17" s="844"/>
      <c r="G17" s="716"/>
    </row>
    <row r="18" spans="1:7">
      <c r="A18" s="158"/>
      <c r="B18" s="842" t="s">
        <v>266</v>
      </c>
      <c r="C18" s="843" t="s">
        <v>694</v>
      </c>
      <c r="D18" s="843"/>
      <c r="E18" s="843" t="s">
        <v>694</v>
      </c>
      <c r="F18" s="842"/>
      <c r="G18" s="815"/>
    </row>
    <row r="19" spans="1:7">
      <c r="A19" s="158"/>
      <c r="B19" s="159" t="s">
        <v>267</v>
      </c>
      <c r="C19" s="841"/>
      <c r="D19" s="841"/>
      <c r="E19" s="841"/>
      <c r="F19" s="159"/>
      <c r="G19" s="151"/>
    </row>
    <row r="20" spans="1:7">
      <c r="A20" s="159"/>
      <c r="B20" s="159" t="s">
        <v>258</v>
      </c>
      <c r="C20" s="159"/>
      <c r="D20" s="159"/>
      <c r="E20" s="159"/>
      <c r="F20" s="159"/>
      <c r="G20" s="151"/>
    </row>
  </sheetData>
  <mergeCells count="7">
    <mergeCell ref="A3:G3"/>
    <mergeCell ref="A5:A7"/>
    <mergeCell ref="C5:D6"/>
    <mergeCell ref="E5:F5"/>
    <mergeCell ref="G5:G7"/>
    <mergeCell ref="B5:B7"/>
    <mergeCell ref="E6:F6"/>
  </mergeCells>
  <phoneticPr fontId="3" type="noConversion"/>
  <pageMargins left="0.47244094488188981" right="0.39370078740157483" top="0.78740157480314965" bottom="0.59055118110236227" header="0.31496062992125984" footer="0.31496062992125984"/>
  <pageSetup paperSize="9" firstPageNumber="48" orientation="landscape" r:id="rId1"/>
  <headerFooter>
    <oddFooter>&amp;C&amp;"TH SarabunPSK,Bold"&amp;16 40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00B050"/>
  </sheetPr>
  <dimension ref="A1:G25"/>
  <sheetViews>
    <sheetView showGridLines="0" view="pageBreakPreview" topLeftCell="A6" zoomScaleSheetLayoutView="100" zoomScalePageLayoutView="70" workbookViewId="0">
      <selection activeCell="A7" sqref="A1:XFD1048576"/>
    </sheetView>
  </sheetViews>
  <sheetFormatPr defaultColWidth="9" defaultRowHeight="21.75"/>
  <cols>
    <col min="1" max="1" width="27.125" style="23" customWidth="1"/>
    <col min="2" max="2" width="44.875" style="168" customWidth="1"/>
    <col min="3" max="4" width="5.875" style="23" customWidth="1"/>
    <col min="5" max="6" width="8" style="23" customWidth="1"/>
    <col min="7" max="7" width="35.25" style="23" customWidth="1"/>
    <col min="8" max="16384" width="9" style="23"/>
  </cols>
  <sheetData>
    <row r="1" spans="1:7">
      <c r="A1" s="1063" t="s">
        <v>1183</v>
      </c>
      <c r="B1" s="1063"/>
      <c r="C1" s="1063"/>
      <c r="D1" s="1063"/>
      <c r="E1" s="1063"/>
      <c r="F1" s="1063"/>
      <c r="G1" s="1063"/>
    </row>
    <row r="2" spans="1:7" ht="9.75" customHeight="1"/>
    <row r="3" spans="1:7" ht="21" customHeight="1">
      <c r="A3" s="1061" t="s">
        <v>307</v>
      </c>
      <c r="B3" s="1064" t="s">
        <v>247</v>
      </c>
      <c r="C3" s="1168" t="s">
        <v>248</v>
      </c>
      <c r="D3" s="1169"/>
      <c r="E3" s="1166" t="s">
        <v>334</v>
      </c>
      <c r="F3" s="1166"/>
      <c r="G3" s="1166" t="s">
        <v>253</v>
      </c>
    </row>
    <row r="4" spans="1:7">
      <c r="A4" s="1061"/>
      <c r="B4" s="1064"/>
      <c r="C4" s="1170"/>
      <c r="D4" s="1171"/>
      <c r="E4" s="1173" t="s">
        <v>333</v>
      </c>
      <c r="F4" s="1174"/>
      <c r="G4" s="1172"/>
    </row>
    <row r="5" spans="1:7">
      <c r="A5" s="1166"/>
      <c r="B5" s="1167"/>
      <c r="C5" s="175" t="s">
        <v>249</v>
      </c>
      <c r="D5" s="175" t="s">
        <v>250</v>
      </c>
      <c r="E5" s="175" t="s">
        <v>251</v>
      </c>
      <c r="F5" s="175" t="s">
        <v>252</v>
      </c>
      <c r="G5" s="1172"/>
    </row>
    <row r="6" spans="1:7">
      <c r="A6" s="425" t="s">
        <v>268</v>
      </c>
      <c r="B6" s="179" t="s">
        <v>269</v>
      </c>
      <c r="C6" s="437" t="s">
        <v>694</v>
      </c>
      <c r="D6" s="437"/>
      <c r="E6" s="437" t="s">
        <v>694</v>
      </c>
      <c r="F6" s="434"/>
      <c r="G6" s="434"/>
    </row>
    <row r="7" spans="1:7">
      <c r="A7" s="448"/>
      <c r="B7" s="179" t="s">
        <v>395</v>
      </c>
      <c r="C7" s="437" t="s">
        <v>694</v>
      </c>
      <c r="D7" s="437"/>
      <c r="E7" s="437" t="s">
        <v>694</v>
      </c>
      <c r="F7" s="434"/>
      <c r="G7" s="434"/>
    </row>
    <row r="8" spans="1:7">
      <c r="A8" s="448"/>
      <c r="B8" s="179" t="s">
        <v>270</v>
      </c>
      <c r="C8" s="437" t="s">
        <v>694</v>
      </c>
      <c r="D8" s="437"/>
      <c r="E8" s="433" t="s">
        <v>694</v>
      </c>
      <c r="F8" s="433"/>
      <c r="G8" s="434"/>
    </row>
    <row r="9" spans="1:7">
      <c r="A9" s="449"/>
      <c r="B9" s="179" t="s">
        <v>271</v>
      </c>
      <c r="C9" s="437"/>
      <c r="D9" s="437"/>
      <c r="E9" s="437"/>
      <c r="F9" s="434"/>
      <c r="G9" s="434"/>
    </row>
    <row r="10" spans="1:7">
      <c r="A10" s="425" t="s">
        <v>272</v>
      </c>
      <c r="B10" s="179" t="s">
        <v>274</v>
      </c>
      <c r="C10" s="437" t="s">
        <v>694</v>
      </c>
      <c r="D10" s="437"/>
      <c r="E10" s="437" t="s">
        <v>694</v>
      </c>
      <c r="F10" s="434"/>
      <c r="G10" s="434"/>
    </row>
    <row r="11" spans="1:7">
      <c r="A11" s="448" t="s">
        <v>273</v>
      </c>
      <c r="B11" s="179" t="s">
        <v>275</v>
      </c>
      <c r="C11" s="437" t="s">
        <v>694</v>
      </c>
      <c r="D11" s="437"/>
      <c r="E11" s="437" t="s">
        <v>694</v>
      </c>
      <c r="F11" s="437"/>
      <c r="G11" s="434"/>
    </row>
    <row r="12" spans="1:7">
      <c r="A12" s="448"/>
      <c r="B12" s="179" t="s">
        <v>276</v>
      </c>
      <c r="C12" s="437"/>
      <c r="D12" s="437" t="s">
        <v>694</v>
      </c>
      <c r="E12" s="437" t="s">
        <v>694</v>
      </c>
      <c r="F12" s="437"/>
      <c r="G12" s="434"/>
    </row>
    <row r="13" spans="1:7" s="262" customFormat="1">
      <c r="A13" s="438"/>
      <c r="B13" s="179" t="s">
        <v>656</v>
      </c>
      <c r="C13" s="437" t="s">
        <v>694</v>
      </c>
      <c r="D13" s="437"/>
      <c r="E13" s="437" t="s">
        <v>694</v>
      </c>
      <c r="F13" s="437"/>
      <c r="G13" s="439"/>
    </row>
    <row r="14" spans="1:7" s="262" customFormat="1">
      <c r="A14" s="438"/>
      <c r="B14" s="179" t="s">
        <v>658</v>
      </c>
      <c r="C14" s="437" t="s">
        <v>694</v>
      </c>
      <c r="D14" s="437"/>
      <c r="E14" s="437" t="s">
        <v>694</v>
      </c>
      <c r="F14" s="437"/>
      <c r="G14" s="439"/>
    </row>
    <row r="15" spans="1:7">
      <c r="A15" s="449"/>
      <c r="B15" s="179" t="s">
        <v>655</v>
      </c>
      <c r="C15" s="437"/>
      <c r="D15" s="437"/>
      <c r="E15" s="437"/>
      <c r="F15" s="434"/>
      <c r="G15" s="434"/>
    </row>
    <row r="16" spans="1:7">
      <c r="A16" s="448" t="s">
        <v>309</v>
      </c>
      <c r="B16" s="179" t="s">
        <v>277</v>
      </c>
      <c r="C16" s="437" t="s">
        <v>694</v>
      </c>
      <c r="D16" s="437"/>
      <c r="E16" s="437" t="s">
        <v>694</v>
      </c>
      <c r="F16" s="437"/>
      <c r="G16" s="434"/>
    </row>
    <row r="17" spans="1:7">
      <c r="A17" s="440" t="s">
        <v>666</v>
      </c>
      <c r="B17" s="441" t="s">
        <v>672</v>
      </c>
      <c r="C17" s="442" t="s">
        <v>694</v>
      </c>
      <c r="D17" s="442"/>
      <c r="E17" s="442" t="s">
        <v>694</v>
      </c>
      <c r="F17" s="442"/>
      <c r="G17" s="425"/>
    </row>
    <row r="18" spans="1:7">
      <c r="A18" s="448" t="s">
        <v>667</v>
      </c>
      <c r="B18" s="443" t="s">
        <v>311</v>
      </c>
      <c r="C18" s="442" t="s">
        <v>694</v>
      </c>
      <c r="D18" s="442"/>
      <c r="E18" s="442" t="s">
        <v>694</v>
      </c>
      <c r="F18" s="442"/>
      <c r="G18" s="425"/>
    </row>
    <row r="19" spans="1:7">
      <c r="A19" s="448"/>
      <c r="B19" s="444" t="s">
        <v>310</v>
      </c>
      <c r="C19" s="445"/>
      <c r="D19" s="445"/>
      <c r="E19" s="445"/>
      <c r="F19" s="445"/>
      <c r="G19" s="449"/>
    </row>
    <row r="20" spans="1:7">
      <c r="A20" s="448"/>
      <c r="B20" s="443" t="s">
        <v>668</v>
      </c>
      <c r="D20" s="442" t="s">
        <v>694</v>
      </c>
      <c r="E20" s="442" t="s">
        <v>694</v>
      </c>
      <c r="F20" s="442"/>
      <c r="G20" s="425"/>
    </row>
    <row r="21" spans="1:7">
      <c r="A21" s="448"/>
      <c r="B21" s="444" t="s">
        <v>312</v>
      </c>
      <c r="D21" s="445"/>
      <c r="E21" s="445"/>
      <c r="F21" s="445"/>
      <c r="G21" s="449"/>
    </row>
    <row r="22" spans="1:7" s="262" customFormat="1">
      <c r="A22" s="438"/>
      <c r="B22" s="443" t="s">
        <v>669</v>
      </c>
      <c r="C22" s="442" t="s">
        <v>694</v>
      </c>
      <c r="D22" s="442"/>
      <c r="E22" s="442" t="s">
        <v>694</v>
      </c>
      <c r="F22" s="442"/>
      <c r="G22" s="446"/>
    </row>
    <row r="23" spans="1:7" s="262" customFormat="1">
      <c r="A23" s="438"/>
      <c r="B23" s="443" t="s">
        <v>670</v>
      </c>
      <c r="C23" s="442" t="s">
        <v>694</v>
      </c>
      <c r="D23" s="442"/>
      <c r="E23" s="442" t="s">
        <v>694</v>
      </c>
      <c r="F23" s="442"/>
      <c r="G23" s="446"/>
    </row>
    <row r="24" spans="1:7" s="262" customFormat="1">
      <c r="A24" s="438"/>
      <c r="B24" s="444" t="s">
        <v>278</v>
      </c>
      <c r="C24" s="445"/>
      <c r="D24" s="445"/>
      <c r="E24" s="445"/>
      <c r="F24" s="447"/>
      <c r="G24" s="447"/>
    </row>
    <row r="25" spans="1:7">
      <c r="A25" s="449"/>
      <c r="B25" s="444" t="s">
        <v>671</v>
      </c>
      <c r="C25" s="449"/>
      <c r="D25" s="449"/>
      <c r="E25" s="449"/>
      <c r="F25" s="449"/>
      <c r="G25" s="449"/>
    </row>
  </sheetData>
  <mergeCells count="7">
    <mergeCell ref="A1:G1"/>
    <mergeCell ref="A3:A5"/>
    <mergeCell ref="B3:B5"/>
    <mergeCell ref="C3:D4"/>
    <mergeCell ref="E3:F3"/>
    <mergeCell ref="G3:G5"/>
    <mergeCell ref="E4:F4"/>
  </mergeCells>
  <phoneticPr fontId="3" type="noConversion"/>
  <pageMargins left="0.70866141732283472" right="1.0236220472440944" top="0.74803149606299213" bottom="0.74803149606299213" header="0.31496062992125984" footer="0.31496062992125984"/>
  <pageSetup paperSize="9" scale="88" orientation="landscape" horizontalDpi="300" verticalDpi="300" r:id="rId1"/>
  <headerFooter>
    <oddFooter>&amp;C&amp;"TH SarabunPSK,Bold"&amp;16 41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00B050"/>
  </sheetPr>
  <dimension ref="A1:K19"/>
  <sheetViews>
    <sheetView showGridLines="0" view="pageBreakPreview" zoomScaleSheetLayoutView="100" workbookViewId="0">
      <selection sqref="A1:XFD1048576"/>
    </sheetView>
  </sheetViews>
  <sheetFormatPr defaultColWidth="9" defaultRowHeight="21.75"/>
  <cols>
    <col min="1" max="1" width="27.125" style="23" customWidth="1"/>
    <col min="2" max="2" width="44.875" style="23" customWidth="1"/>
    <col min="3" max="4" width="5.875" style="23" customWidth="1"/>
    <col min="5" max="6" width="8" style="23" customWidth="1"/>
    <col min="7" max="7" width="22.875" style="23" customWidth="1"/>
    <col min="8" max="16384" width="9" style="23"/>
  </cols>
  <sheetData>
    <row r="1" spans="1:11" ht="24">
      <c r="A1" s="934" t="s">
        <v>1101</v>
      </c>
      <c r="B1" s="934"/>
      <c r="C1" s="934"/>
      <c r="D1" s="934"/>
      <c r="E1" s="934"/>
      <c r="F1" s="934"/>
      <c r="G1" s="934"/>
    </row>
    <row r="2" spans="1:11" ht="9.75" customHeight="1"/>
    <row r="3" spans="1:11" ht="21" customHeight="1">
      <c r="A3" s="1061" t="s">
        <v>307</v>
      </c>
      <c r="B3" s="1061" t="s">
        <v>247</v>
      </c>
      <c r="C3" s="1168" t="s">
        <v>248</v>
      </c>
      <c r="D3" s="1169"/>
      <c r="E3" s="1166" t="s">
        <v>334</v>
      </c>
      <c r="F3" s="1166"/>
      <c r="G3" s="1166" t="s">
        <v>253</v>
      </c>
    </row>
    <row r="4" spans="1:11">
      <c r="A4" s="1061"/>
      <c r="B4" s="1061"/>
      <c r="C4" s="1170"/>
      <c r="D4" s="1171"/>
      <c r="E4" s="1173" t="s">
        <v>333</v>
      </c>
      <c r="F4" s="1174"/>
      <c r="G4" s="1176"/>
    </row>
    <row r="5" spans="1:11">
      <c r="A5" s="1166"/>
      <c r="B5" s="1166"/>
      <c r="C5" s="175" t="s">
        <v>249</v>
      </c>
      <c r="D5" s="175" t="s">
        <v>250</v>
      </c>
      <c r="E5" s="175" t="s">
        <v>251</v>
      </c>
      <c r="F5" s="175" t="s">
        <v>252</v>
      </c>
      <c r="G5" s="1176"/>
    </row>
    <row r="6" spans="1:11">
      <c r="A6" s="425" t="s">
        <v>279</v>
      </c>
      <c r="B6" s="426" t="s">
        <v>280</v>
      </c>
      <c r="C6" s="427" t="s">
        <v>694</v>
      </c>
      <c r="D6" s="427"/>
      <c r="E6" s="427" t="s">
        <v>694</v>
      </c>
      <c r="F6" s="425"/>
      <c r="G6" s="425"/>
    </row>
    <row r="7" spans="1:11">
      <c r="A7" s="428" t="s">
        <v>273</v>
      </c>
      <c r="B7" s="429" t="s">
        <v>281</v>
      </c>
      <c r="C7" s="430"/>
      <c r="D7" s="430"/>
      <c r="E7" s="430"/>
      <c r="F7" s="431"/>
      <c r="G7" s="431"/>
    </row>
    <row r="8" spans="1:11">
      <c r="A8" s="428"/>
      <c r="B8" s="432" t="s">
        <v>282</v>
      </c>
      <c r="C8" s="427" t="s">
        <v>694</v>
      </c>
      <c r="D8" s="433"/>
      <c r="E8" s="427" t="s">
        <v>694</v>
      </c>
      <c r="F8" s="427"/>
      <c r="G8" s="434"/>
    </row>
    <row r="9" spans="1:11">
      <c r="A9" s="431"/>
      <c r="B9" s="432" t="s">
        <v>283</v>
      </c>
      <c r="C9" s="433"/>
      <c r="D9" s="433"/>
      <c r="E9" s="433"/>
      <c r="F9" s="434"/>
      <c r="G9" s="434"/>
    </row>
    <row r="10" spans="1:11">
      <c r="A10" s="428" t="s">
        <v>284</v>
      </c>
      <c r="B10" s="432" t="s">
        <v>286</v>
      </c>
      <c r="C10" s="427" t="s">
        <v>694</v>
      </c>
      <c r="D10" s="433"/>
      <c r="E10" s="427" t="s">
        <v>694</v>
      </c>
      <c r="F10" s="427"/>
      <c r="G10" s="434"/>
    </row>
    <row r="11" spans="1:11">
      <c r="A11" s="428" t="s">
        <v>285</v>
      </c>
      <c r="B11" s="426" t="s">
        <v>287</v>
      </c>
      <c r="C11" s="427"/>
      <c r="D11" s="427"/>
      <c r="E11" s="427"/>
      <c r="F11" s="427"/>
      <c r="G11" s="425"/>
    </row>
    <row r="12" spans="1:11">
      <c r="A12" s="428"/>
      <c r="B12" s="429" t="s">
        <v>288</v>
      </c>
      <c r="C12" s="430" t="s">
        <v>694</v>
      </c>
      <c r="D12" s="430"/>
      <c r="E12" s="430" t="s">
        <v>694</v>
      </c>
      <c r="F12" s="431"/>
      <c r="G12" s="431"/>
    </row>
    <row r="13" spans="1:11">
      <c r="A13" s="431"/>
      <c r="B13" s="432" t="s">
        <v>283</v>
      </c>
      <c r="C13" s="434"/>
      <c r="D13" s="434"/>
      <c r="E13" s="434"/>
      <c r="F13" s="434"/>
      <c r="G13" s="434"/>
      <c r="K13" s="113"/>
    </row>
    <row r="15" spans="1:11" ht="12" customHeight="1"/>
    <row r="16" spans="1:11">
      <c r="E16" s="435" t="s">
        <v>289</v>
      </c>
      <c r="F16" s="1102"/>
      <c r="G16" s="1102"/>
    </row>
    <row r="17" spans="1:7">
      <c r="E17" s="436" t="s">
        <v>337</v>
      </c>
      <c r="F17" s="1175" t="s">
        <v>338</v>
      </c>
      <c r="G17" s="1175"/>
    </row>
    <row r="18" spans="1:7" ht="24">
      <c r="D18" s="934" t="s">
        <v>335</v>
      </c>
      <c r="E18" s="934"/>
      <c r="F18" s="934"/>
      <c r="G18" s="934"/>
    </row>
    <row r="19" spans="1:7">
      <c r="A19" s="436"/>
      <c r="B19" s="112"/>
      <c r="C19" s="112"/>
      <c r="D19" s="112"/>
      <c r="E19" s="112"/>
      <c r="F19" s="1063" t="s">
        <v>336</v>
      </c>
      <c r="G19" s="1063"/>
    </row>
  </sheetData>
  <mergeCells count="11">
    <mergeCell ref="F16:G16"/>
    <mergeCell ref="F17:G17"/>
    <mergeCell ref="F19:G19"/>
    <mergeCell ref="D18:G18"/>
    <mergeCell ref="A1:G1"/>
    <mergeCell ref="A3:A5"/>
    <mergeCell ref="B3:B5"/>
    <mergeCell ref="C3:D4"/>
    <mergeCell ref="E3:F3"/>
    <mergeCell ref="G3:G5"/>
    <mergeCell ref="E4:F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  <headerFooter>
    <oddFooter>&amp;C&amp;"TH SarabunPSK,Bold"&amp;16 42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showGridLines="0" view="pageBreakPreview" topLeftCell="A13" zoomScaleNormal="100" zoomScaleSheetLayoutView="100" zoomScalePageLayoutView="90" workbookViewId="0">
      <selection activeCell="I11" sqref="I11"/>
    </sheetView>
  </sheetViews>
  <sheetFormatPr defaultColWidth="9" defaultRowHeight="24"/>
  <cols>
    <col min="1" max="4" width="7" style="21" customWidth="1"/>
    <col min="5" max="13" width="5.875" style="21" customWidth="1"/>
    <col min="14" max="16384" width="9" style="21"/>
  </cols>
  <sheetData>
    <row r="1" spans="1:13">
      <c r="A1" s="404" t="s">
        <v>1184</v>
      </c>
      <c r="B1" s="404"/>
      <c r="C1" s="404"/>
      <c r="D1" s="404"/>
    </row>
    <row r="2" spans="1:13">
      <c r="A2" s="21" t="s">
        <v>905</v>
      </c>
    </row>
    <row r="3" spans="1:13">
      <c r="A3" s="21" t="s">
        <v>396</v>
      </c>
    </row>
    <row r="4" spans="1:13">
      <c r="A4" s="21" t="s">
        <v>339</v>
      </c>
    </row>
    <row r="5" spans="1:13">
      <c r="A5" s="404" t="s">
        <v>589</v>
      </c>
      <c r="B5" s="404"/>
      <c r="C5" s="404"/>
      <c r="D5" s="404"/>
    </row>
    <row r="6" spans="1:13">
      <c r="A6" s="977" t="s">
        <v>1099</v>
      </c>
      <c r="B6" s="977"/>
      <c r="C6" s="977"/>
      <c r="D6" s="977"/>
      <c r="E6" s="977"/>
      <c r="F6" s="977"/>
      <c r="G6" s="977"/>
      <c r="H6" s="977"/>
      <c r="I6" s="977"/>
      <c r="J6" s="977"/>
      <c r="K6" s="977"/>
      <c r="L6" s="977"/>
      <c r="M6" s="977"/>
    </row>
    <row r="7" spans="1:13" ht="12.75" customHeight="1" thickBot="1"/>
    <row r="8" spans="1:13">
      <c r="A8" s="1180" t="s">
        <v>290</v>
      </c>
      <c r="B8" s="1183" t="s">
        <v>894</v>
      </c>
      <c r="C8" s="1183"/>
      <c r="D8" s="1183"/>
      <c r="E8" s="1183"/>
      <c r="F8" s="1183"/>
      <c r="G8" s="1183"/>
      <c r="H8" s="1183"/>
      <c r="I8" s="1183"/>
      <c r="J8" s="1183"/>
      <c r="K8" s="1184" t="s">
        <v>1100</v>
      </c>
      <c r="L8" s="1185"/>
      <c r="M8" s="1186"/>
    </row>
    <row r="9" spans="1:13">
      <c r="A9" s="1181"/>
      <c r="B9" s="1187" t="s">
        <v>72</v>
      </c>
      <c r="C9" s="1187"/>
      <c r="D9" s="1187"/>
      <c r="E9" s="1187"/>
      <c r="F9" s="1187"/>
      <c r="G9" s="1187"/>
      <c r="H9" s="1187"/>
      <c r="I9" s="1187"/>
      <c r="J9" s="1187"/>
      <c r="K9" s="1188" t="s">
        <v>72</v>
      </c>
      <c r="L9" s="1189"/>
      <c r="M9" s="1190"/>
    </row>
    <row r="10" spans="1:13" ht="24.75" thickBot="1">
      <c r="A10" s="1182"/>
      <c r="B10" s="847" t="s">
        <v>82</v>
      </c>
      <c r="C10" s="848" t="s">
        <v>83</v>
      </c>
      <c r="D10" s="848" t="s">
        <v>84</v>
      </c>
      <c r="E10" s="848" t="s">
        <v>85</v>
      </c>
      <c r="F10" s="848" t="s">
        <v>86</v>
      </c>
      <c r="G10" s="848" t="s">
        <v>87</v>
      </c>
      <c r="H10" s="848" t="s">
        <v>88</v>
      </c>
      <c r="I10" s="848" t="s">
        <v>89</v>
      </c>
      <c r="J10" s="849" t="s">
        <v>90</v>
      </c>
      <c r="K10" s="850" t="s">
        <v>756</v>
      </c>
      <c r="L10" s="847" t="s">
        <v>757</v>
      </c>
      <c r="M10" s="851" t="s">
        <v>758</v>
      </c>
    </row>
    <row r="11" spans="1:13">
      <c r="A11" s="406">
        <v>1</v>
      </c>
      <c r="B11" s="407"/>
      <c r="C11" s="408"/>
      <c r="D11" s="408"/>
      <c r="E11" s="408"/>
      <c r="F11" s="409"/>
      <c r="G11" s="409"/>
      <c r="H11" s="408"/>
      <c r="I11" s="410"/>
      <c r="J11" s="410" t="s">
        <v>122</v>
      </c>
      <c r="K11" s="410" t="s">
        <v>122</v>
      </c>
      <c r="L11" s="411"/>
      <c r="M11" s="412"/>
    </row>
    <row r="12" spans="1:13">
      <c r="A12" s="413"/>
      <c r="B12" s="414"/>
      <c r="C12" s="415"/>
      <c r="D12" s="415"/>
      <c r="E12" s="415"/>
      <c r="F12" s="415"/>
      <c r="G12" s="415"/>
      <c r="H12" s="415"/>
      <c r="I12" s="415"/>
      <c r="J12" s="416"/>
      <c r="K12" s="417"/>
      <c r="L12" s="415"/>
      <c r="M12" s="418"/>
    </row>
    <row r="13" spans="1:13">
      <c r="A13" s="413"/>
      <c r="B13" s="414"/>
      <c r="C13" s="415"/>
      <c r="D13" s="415"/>
      <c r="E13" s="415"/>
      <c r="F13" s="415"/>
      <c r="G13" s="415"/>
      <c r="H13" s="415"/>
      <c r="I13" s="415"/>
      <c r="J13" s="416"/>
      <c r="K13" s="417"/>
      <c r="L13" s="415"/>
      <c r="M13" s="418"/>
    </row>
    <row r="14" spans="1:13">
      <c r="A14" s="413"/>
      <c r="B14" s="414"/>
      <c r="C14" s="415"/>
      <c r="D14" s="415"/>
      <c r="E14" s="415"/>
      <c r="F14" s="415"/>
      <c r="G14" s="415"/>
      <c r="H14" s="415"/>
      <c r="I14" s="415"/>
      <c r="J14" s="416"/>
      <c r="K14" s="417"/>
      <c r="L14" s="415"/>
      <c r="M14" s="418"/>
    </row>
    <row r="15" spans="1:13">
      <c r="A15" s="413"/>
      <c r="B15" s="414"/>
      <c r="C15" s="415"/>
      <c r="D15" s="415"/>
      <c r="E15" s="415"/>
      <c r="F15" s="415"/>
      <c r="G15" s="415"/>
      <c r="H15" s="415"/>
      <c r="I15" s="415"/>
      <c r="J15" s="416"/>
      <c r="K15" s="417"/>
      <c r="L15" s="415"/>
      <c r="M15" s="418"/>
    </row>
    <row r="16" spans="1:13">
      <c r="A16" s="413"/>
      <c r="B16" s="414"/>
      <c r="C16" s="415"/>
      <c r="D16" s="415"/>
      <c r="E16" s="415"/>
      <c r="F16" s="415"/>
      <c r="G16" s="415"/>
      <c r="H16" s="415"/>
      <c r="I16" s="415"/>
      <c r="J16" s="416"/>
      <c r="K16" s="417"/>
      <c r="L16" s="415"/>
      <c r="M16" s="418"/>
    </row>
    <row r="17" spans="1:13">
      <c r="A17" s="413"/>
      <c r="B17" s="414"/>
      <c r="C17" s="415"/>
      <c r="D17" s="415"/>
      <c r="E17" s="415"/>
      <c r="F17" s="415"/>
      <c r="G17" s="415"/>
      <c r="H17" s="415"/>
      <c r="I17" s="415"/>
      <c r="J17" s="416"/>
      <c r="K17" s="417"/>
      <c r="L17" s="415"/>
      <c r="M17" s="418"/>
    </row>
    <row r="18" spans="1:13">
      <c r="A18" s="413"/>
      <c r="B18" s="414"/>
      <c r="C18" s="415"/>
      <c r="D18" s="415"/>
      <c r="E18" s="415"/>
      <c r="F18" s="415"/>
      <c r="G18" s="415"/>
      <c r="H18" s="415"/>
      <c r="I18" s="415"/>
      <c r="J18" s="416"/>
      <c r="K18" s="417"/>
      <c r="L18" s="415"/>
      <c r="M18" s="418"/>
    </row>
    <row r="19" spans="1:13">
      <c r="A19" s="413"/>
      <c r="B19" s="414"/>
      <c r="C19" s="415"/>
      <c r="D19" s="415"/>
      <c r="E19" s="415"/>
      <c r="F19" s="415"/>
      <c r="G19" s="415"/>
      <c r="H19" s="415"/>
      <c r="I19" s="415"/>
      <c r="J19" s="416"/>
      <c r="K19" s="417"/>
      <c r="L19" s="415"/>
      <c r="M19" s="418"/>
    </row>
    <row r="20" spans="1:13">
      <c r="A20" s="413"/>
      <c r="B20" s="414"/>
      <c r="C20" s="415"/>
      <c r="D20" s="415"/>
      <c r="E20" s="415"/>
      <c r="F20" s="415"/>
      <c r="G20" s="415"/>
      <c r="H20" s="415"/>
      <c r="I20" s="415"/>
      <c r="J20" s="416"/>
      <c r="K20" s="417"/>
      <c r="L20" s="415"/>
      <c r="M20" s="418"/>
    </row>
    <row r="21" spans="1:13" ht="24.75" thickBot="1">
      <c r="A21" s="419"/>
      <c r="B21" s="420"/>
      <c r="C21" s="421"/>
      <c r="D21" s="421"/>
      <c r="E21" s="421"/>
      <c r="F21" s="421"/>
      <c r="G21" s="421"/>
      <c r="H21" s="421"/>
      <c r="I21" s="421"/>
      <c r="J21" s="422"/>
      <c r="K21" s="423"/>
      <c r="L21" s="421"/>
      <c r="M21" s="424"/>
    </row>
    <row r="23" spans="1:13">
      <c r="A23" s="1179" t="s">
        <v>661</v>
      </c>
      <c r="B23" s="1179"/>
      <c r="C23" s="1179"/>
      <c r="D23" s="1179"/>
      <c r="E23" s="1179"/>
      <c r="F23" s="1179"/>
      <c r="G23" s="1179"/>
      <c r="H23" s="1179"/>
      <c r="I23" s="1179"/>
      <c r="J23" s="1179"/>
      <c r="K23" s="1179"/>
      <c r="L23" s="1179"/>
      <c r="M23" s="1179"/>
    </row>
    <row r="24" spans="1:13">
      <c r="B24" s="852" t="s">
        <v>673</v>
      </c>
      <c r="C24" s="560">
        <v>26</v>
      </c>
      <c r="D24" s="852" t="s">
        <v>72</v>
      </c>
      <c r="E24" s="1178" t="s">
        <v>907</v>
      </c>
      <c r="F24" s="1178"/>
      <c r="G24" s="852" t="s">
        <v>674</v>
      </c>
      <c r="H24" s="560">
        <v>2559</v>
      </c>
    </row>
    <row r="25" spans="1:13">
      <c r="B25" s="852" t="s">
        <v>673</v>
      </c>
      <c r="C25" s="560">
        <v>25</v>
      </c>
      <c r="D25" s="852" t="s">
        <v>72</v>
      </c>
      <c r="E25" s="1177" t="s">
        <v>906</v>
      </c>
      <c r="F25" s="1177"/>
      <c r="G25" s="852" t="s">
        <v>674</v>
      </c>
      <c r="H25" s="560">
        <v>2560</v>
      </c>
    </row>
    <row r="26" spans="1:13">
      <c r="B26" s="852" t="s">
        <v>673</v>
      </c>
      <c r="C26" s="560"/>
      <c r="D26" s="852" t="s">
        <v>72</v>
      </c>
      <c r="E26" s="560"/>
      <c r="F26" s="560"/>
      <c r="G26" s="852" t="s">
        <v>674</v>
      </c>
      <c r="H26" s="560"/>
    </row>
  </sheetData>
  <mergeCells count="9">
    <mergeCell ref="E25:F25"/>
    <mergeCell ref="E24:F24"/>
    <mergeCell ref="A23:M23"/>
    <mergeCell ref="A6:M6"/>
    <mergeCell ref="A8:A10"/>
    <mergeCell ref="B8:J8"/>
    <mergeCell ref="K8:M8"/>
    <mergeCell ref="B9:J9"/>
    <mergeCell ref="K9:M9"/>
  </mergeCells>
  <pageMargins left="0.94488188976377963" right="0.15748031496062992" top="0.62992125984251968" bottom="0.62992125984251968" header="0.31496062992125984" footer="0.27559055118110237"/>
  <pageSetup paperSize="9" scale="95" firstPageNumber="49" orientation="portrait" r:id="rId1"/>
  <headerFooter>
    <oddFooter>&amp;C&amp;"TH SarabunPSK,ตัวหนา"&amp;16 49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4"/>
  <sheetViews>
    <sheetView showGridLines="0" view="pageBreakPreview" zoomScale="90" zoomScaleNormal="80" zoomScaleSheetLayoutView="90" workbookViewId="0">
      <selection activeCell="D3" sqref="D3"/>
    </sheetView>
  </sheetViews>
  <sheetFormatPr defaultColWidth="9" defaultRowHeight="24"/>
  <cols>
    <col min="1" max="1" width="4.25" style="92" customWidth="1"/>
    <col min="2" max="2" width="12.5" style="92" customWidth="1"/>
    <col min="3" max="8" width="9" style="92"/>
    <col min="9" max="9" width="12.75" style="92" customWidth="1"/>
    <col min="10" max="10" width="4.625" style="92" customWidth="1"/>
    <col min="11" max="16384" width="9" style="92"/>
  </cols>
  <sheetData>
    <row r="1" spans="1:10" s="586" customFormat="1" ht="30.75">
      <c r="A1" s="936" t="s">
        <v>40</v>
      </c>
      <c r="B1" s="936"/>
      <c r="C1" s="936"/>
      <c r="D1" s="936"/>
      <c r="E1" s="936"/>
      <c r="F1" s="936"/>
      <c r="G1" s="936"/>
      <c r="H1" s="936"/>
      <c r="I1" s="936"/>
      <c r="J1" s="936"/>
    </row>
    <row r="2" spans="1:10" s="19" customFormat="1"/>
    <row r="3" spans="1:10" s="586" customFormat="1" ht="30.75">
      <c r="A3" s="594" t="s">
        <v>91</v>
      </c>
      <c r="C3" s="509" t="s">
        <v>42</v>
      </c>
    </row>
    <row r="4" spans="1:10" s="19" customFormat="1" ht="15" customHeight="1"/>
    <row r="5" spans="1:10" s="19" customFormat="1">
      <c r="A5" s="937" t="s">
        <v>785</v>
      </c>
      <c r="B5" s="937"/>
      <c r="C5" s="937"/>
      <c r="D5" s="937"/>
      <c r="E5" s="937"/>
      <c r="F5" s="937"/>
      <c r="G5" s="937"/>
      <c r="H5" s="937"/>
    </row>
    <row r="6" spans="1:10" s="19" customFormat="1" ht="15" customHeight="1" thickBot="1"/>
    <row r="7" spans="1:10" s="19" customFormat="1" ht="15.75" customHeight="1">
      <c r="A7" s="595"/>
      <c r="B7" s="596"/>
      <c r="C7" s="597"/>
      <c r="D7" s="597"/>
      <c r="E7" s="597"/>
      <c r="F7" s="597"/>
      <c r="G7" s="597"/>
      <c r="H7" s="597"/>
      <c r="I7" s="597"/>
      <c r="J7" s="598"/>
    </row>
    <row r="8" spans="1:10" s="19" customFormat="1">
      <c r="A8" s="508"/>
      <c r="B8" s="525"/>
      <c r="C8" s="16"/>
      <c r="D8" s="16"/>
      <c r="E8" s="16"/>
      <c r="F8" s="16"/>
      <c r="G8" s="16"/>
      <c r="H8" s="16"/>
      <c r="I8" s="16"/>
      <c r="J8" s="536"/>
    </row>
    <row r="9" spans="1:10" s="19" customFormat="1">
      <c r="A9" s="535"/>
      <c r="B9" s="525"/>
      <c r="C9" s="16"/>
      <c r="D9" s="16"/>
      <c r="E9" s="16"/>
      <c r="F9" s="16"/>
      <c r="G9" s="16"/>
      <c r="H9" s="16"/>
      <c r="I9" s="16"/>
      <c r="J9" s="536"/>
    </row>
    <row r="10" spans="1:10" s="19" customFormat="1">
      <c r="A10" s="535"/>
      <c r="B10" s="525"/>
      <c r="C10" s="16"/>
      <c r="D10" s="16"/>
      <c r="E10" s="16"/>
      <c r="F10" s="16"/>
      <c r="G10" s="16"/>
      <c r="H10" s="16"/>
      <c r="I10" s="16"/>
      <c r="J10" s="536"/>
    </row>
    <row r="11" spans="1:10" s="19" customFormat="1">
      <c r="A11" s="535"/>
      <c r="B11" s="525"/>
      <c r="C11" s="16"/>
      <c r="D11" s="16"/>
      <c r="E11" s="16"/>
      <c r="F11" s="16"/>
      <c r="G11" s="16"/>
      <c r="H11" s="16"/>
      <c r="I11" s="16"/>
      <c r="J11" s="536"/>
    </row>
    <row r="12" spans="1:10" s="19" customFormat="1">
      <c r="A12" s="535"/>
      <c r="B12" s="525"/>
      <c r="C12" s="16"/>
      <c r="D12" s="16"/>
      <c r="E12" s="16"/>
      <c r="F12" s="16"/>
      <c r="G12" s="16"/>
      <c r="H12" s="16"/>
      <c r="I12" s="16"/>
      <c r="J12" s="536"/>
    </row>
    <row r="13" spans="1:10" s="19" customFormat="1" ht="23.25" customHeight="1">
      <c r="A13" s="535"/>
      <c r="B13" s="587"/>
      <c r="C13" s="588"/>
      <c r="D13" s="588"/>
      <c r="E13" s="588"/>
      <c r="F13" s="588"/>
      <c r="G13" s="588"/>
      <c r="H13" s="588"/>
      <c r="I13" s="16"/>
      <c r="J13" s="536"/>
    </row>
    <row r="14" spans="1:10" s="19" customFormat="1" ht="23.25" customHeight="1">
      <c r="A14" s="535"/>
      <c r="B14" s="588"/>
      <c r="C14" s="588"/>
      <c r="D14" s="588"/>
      <c r="E14" s="588"/>
      <c r="F14" s="588"/>
      <c r="G14" s="588"/>
      <c r="H14" s="588"/>
      <c r="I14" s="16"/>
      <c r="J14" s="536"/>
    </row>
    <row r="15" spans="1:10" s="19" customFormat="1" ht="23.25" customHeight="1">
      <c r="A15" s="535"/>
      <c r="B15" s="588"/>
      <c r="C15" s="588"/>
      <c r="D15" s="588"/>
      <c r="E15" s="588"/>
      <c r="F15" s="588"/>
      <c r="G15" s="588"/>
      <c r="H15" s="588"/>
      <c r="I15" s="16"/>
      <c r="J15" s="536"/>
    </row>
    <row r="16" spans="1:10" s="19" customFormat="1">
      <c r="A16" s="535"/>
      <c r="B16" s="525"/>
      <c r="C16" s="16"/>
      <c r="D16" s="16"/>
      <c r="E16" s="16"/>
      <c r="F16" s="16"/>
      <c r="G16" s="16"/>
      <c r="H16" s="16"/>
      <c r="I16" s="16"/>
      <c r="J16" s="536"/>
    </row>
    <row r="17" spans="1:12" s="19" customFormat="1" ht="24" customHeight="1">
      <c r="A17" s="535"/>
      <c r="B17" s="525"/>
      <c r="C17" s="464"/>
      <c r="D17" s="589"/>
      <c r="E17" s="589"/>
      <c r="F17" s="589"/>
      <c r="G17" s="589"/>
      <c r="H17" s="589"/>
      <c r="I17" s="589"/>
      <c r="J17" s="536"/>
    </row>
    <row r="18" spans="1:12" s="19" customFormat="1" ht="24" customHeight="1">
      <c r="A18" s="535"/>
      <c r="B18" s="525"/>
      <c r="C18" s="589"/>
      <c r="D18" s="589"/>
      <c r="E18" s="589"/>
      <c r="F18" s="589"/>
      <c r="G18" s="589"/>
      <c r="H18" s="589"/>
      <c r="I18" s="589"/>
      <c r="J18" s="536"/>
    </row>
    <row r="19" spans="1:12" s="19" customFormat="1" ht="24" customHeight="1">
      <c r="A19" s="535"/>
      <c r="B19" s="16"/>
      <c r="C19" s="589"/>
      <c r="D19" s="589"/>
      <c r="E19" s="589"/>
      <c r="F19" s="589"/>
      <c r="G19" s="589"/>
      <c r="H19" s="589"/>
      <c r="I19" s="589"/>
      <c r="J19" s="536"/>
    </row>
    <row r="20" spans="1:12" s="19" customFormat="1">
      <c r="A20" s="535"/>
      <c r="B20" s="16"/>
      <c r="C20" s="16"/>
      <c r="D20" s="16"/>
      <c r="E20" s="16"/>
      <c r="F20" s="16"/>
      <c r="G20" s="16"/>
      <c r="H20" s="16"/>
      <c r="I20" s="16"/>
      <c r="J20" s="536"/>
    </row>
    <row r="21" spans="1:12" s="19" customFormat="1" ht="24" customHeight="1">
      <c r="A21" s="535"/>
      <c r="B21" s="16"/>
      <c r="C21" s="16"/>
      <c r="D21" s="17"/>
      <c r="E21" s="16"/>
      <c r="F21" s="16"/>
      <c r="G21" s="16"/>
      <c r="H21" s="16"/>
      <c r="I21" s="16"/>
      <c r="J21" s="536"/>
    </row>
    <row r="22" spans="1:12" s="19" customFormat="1">
      <c r="A22" s="535"/>
      <c r="B22" s="16"/>
      <c r="C22" s="16"/>
      <c r="D22" s="16"/>
      <c r="E22" s="16"/>
      <c r="F22" s="16"/>
      <c r="G22" s="16"/>
      <c r="H22" s="16"/>
      <c r="I22" s="16"/>
      <c r="J22" s="536"/>
    </row>
    <row r="23" spans="1:12" s="19" customFormat="1">
      <c r="A23" s="535"/>
      <c r="B23" s="16"/>
      <c r="C23" s="16"/>
      <c r="D23" s="16"/>
      <c r="E23" s="16"/>
      <c r="F23" s="16"/>
      <c r="G23" s="16"/>
      <c r="H23" s="16"/>
      <c r="I23" s="16"/>
      <c r="J23" s="536"/>
    </row>
    <row r="24" spans="1:12" s="19" customFormat="1">
      <c r="A24" s="535"/>
      <c r="B24" s="16"/>
      <c r="C24" s="16"/>
      <c r="D24" s="16"/>
      <c r="E24" s="16"/>
      <c r="F24" s="16"/>
      <c r="G24" s="16"/>
      <c r="H24" s="16"/>
      <c r="I24" s="16"/>
      <c r="J24" s="536"/>
    </row>
    <row r="25" spans="1:12" s="19" customFormat="1" ht="27.75">
      <c r="A25" s="535"/>
      <c r="B25" s="938"/>
      <c r="C25" s="938"/>
      <c r="D25" s="938"/>
      <c r="E25" s="938"/>
      <c r="F25" s="938"/>
      <c r="G25" s="938"/>
      <c r="H25" s="938"/>
      <c r="I25" s="16"/>
      <c r="J25" s="536"/>
    </row>
    <row r="26" spans="1:12" s="19" customFormat="1">
      <c r="A26" s="535"/>
      <c r="B26" s="16"/>
      <c r="C26" s="16"/>
      <c r="D26" s="16"/>
      <c r="E26" s="16"/>
      <c r="F26" s="16"/>
      <c r="G26" s="16"/>
      <c r="H26" s="16"/>
      <c r="I26" s="16"/>
      <c r="J26" s="536"/>
    </row>
    <row r="27" spans="1:12" s="19" customFormat="1">
      <c r="A27" s="535"/>
      <c r="B27" s="16"/>
      <c r="C27" s="16"/>
      <c r="D27" s="16"/>
      <c r="E27" s="16"/>
      <c r="F27" s="16"/>
      <c r="G27" s="16"/>
      <c r="H27" s="16"/>
      <c r="I27" s="16"/>
      <c r="J27" s="536"/>
    </row>
    <row r="28" spans="1:12" s="19" customFormat="1">
      <c r="A28" s="535"/>
      <c r="B28" s="16"/>
      <c r="C28" s="16"/>
      <c r="D28" s="16"/>
      <c r="E28" s="16"/>
      <c r="F28" s="16"/>
      <c r="G28" s="16"/>
      <c r="H28" s="16"/>
      <c r="I28" s="16"/>
      <c r="J28" s="536"/>
    </row>
    <row r="29" spans="1:12" s="19" customFormat="1" ht="12" customHeight="1">
      <c r="A29" s="535"/>
      <c r="B29" s="16"/>
      <c r="C29" s="16"/>
      <c r="D29" s="16"/>
      <c r="E29" s="16"/>
      <c r="F29" s="16"/>
      <c r="G29" s="16"/>
      <c r="H29" s="16"/>
      <c r="I29" s="16"/>
      <c r="J29" s="536"/>
    </row>
    <row r="30" spans="1:12" s="19" customFormat="1" ht="24.75" thickBot="1">
      <c r="A30" s="538"/>
      <c r="B30" s="539"/>
      <c r="C30" s="539"/>
      <c r="D30" s="539"/>
      <c r="E30" s="539"/>
      <c r="F30" s="539"/>
      <c r="G30" s="539"/>
      <c r="H30" s="539"/>
      <c r="I30" s="539"/>
      <c r="J30" s="540"/>
    </row>
    <row r="31" spans="1:12" s="19" customFormat="1">
      <c r="A31" s="16"/>
      <c r="B31" s="16"/>
      <c r="E31" s="16"/>
      <c r="F31" s="16"/>
      <c r="G31" s="16"/>
      <c r="H31" s="16"/>
      <c r="I31" s="16"/>
      <c r="J31" s="16"/>
    </row>
    <row r="32" spans="1:12" s="19" customFormat="1" ht="21" customHeight="1">
      <c r="A32" s="16"/>
      <c r="B32" s="16"/>
      <c r="C32" s="16"/>
      <c r="D32" s="16"/>
      <c r="E32" s="529"/>
      <c r="F32" s="529"/>
      <c r="G32" s="529"/>
      <c r="H32" s="529"/>
      <c r="I32" s="529"/>
      <c r="J32" s="529"/>
      <c r="K32" s="529"/>
      <c r="L32" s="529"/>
    </row>
    <row r="33" s="19" customFormat="1" ht="21" customHeight="1"/>
    <row r="34" ht="21" customHeight="1"/>
  </sheetData>
  <mergeCells count="3">
    <mergeCell ref="A1:J1"/>
    <mergeCell ref="A5:H5"/>
    <mergeCell ref="B25:H25"/>
  </mergeCells>
  <pageMargins left="0.82677165354330717" right="0.15748031496062992" top="0.62992125984251968" bottom="0.62992125984251968" header="0.31496062992125984" footer="0.27559055118110237"/>
  <pageSetup paperSize="9" scale="95" firstPageNumber="5" orientation="portrait" r:id="rId1"/>
  <headerFooter>
    <oddFooter>&amp;C&amp;"TH SarabunPSK,ตัวหนา"&amp;16 4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I68"/>
  <sheetViews>
    <sheetView showGridLines="0" view="pageBreakPreview" topLeftCell="A15" zoomScale="82" zoomScaleSheetLayoutView="82" zoomScalePageLayoutView="60" workbookViewId="0">
      <selection activeCell="A15" sqref="A1:XFD1048576"/>
    </sheetView>
  </sheetViews>
  <sheetFormatPr defaultColWidth="9" defaultRowHeight="24"/>
  <cols>
    <col min="1" max="16384" width="9" style="92"/>
  </cols>
  <sheetData>
    <row r="2" spans="1:9" ht="17.25" customHeight="1">
      <c r="A2" s="853"/>
      <c r="B2" s="853"/>
      <c r="C2" s="853"/>
      <c r="D2" s="853"/>
      <c r="E2" s="853"/>
      <c r="F2" s="853"/>
      <c r="G2" s="853"/>
      <c r="H2" s="853"/>
      <c r="I2" s="853"/>
    </row>
    <row r="3" spans="1:9" ht="17.25" customHeight="1">
      <c r="A3" s="853"/>
      <c r="B3" s="853"/>
      <c r="C3" s="853"/>
      <c r="D3" s="853"/>
      <c r="E3" s="853"/>
      <c r="F3" s="853"/>
      <c r="G3" s="853"/>
      <c r="H3" s="853"/>
      <c r="I3" s="853"/>
    </row>
    <row r="4" spans="1:9" ht="17.25" customHeight="1">
      <c r="A4" s="853"/>
      <c r="B4" s="853"/>
      <c r="C4" s="853"/>
      <c r="D4" s="853"/>
      <c r="E4" s="853"/>
      <c r="F4" s="853"/>
      <c r="G4" s="853"/>
      <c r="H4" s="853"/>
      <c r="I4" s="853"/>
    </row>
    <row r="5" spans="1:9" ht="17.25" customHeight="1">
      <c r="A5" s="853"/>
      <c r="B5" s="853"/>
      <c r="C5" s="853"/>
      <c r="D5" s="853"/>
      <c r="E5" s="853"/>
      <c r="F5" s="853"/>
      <c r="G5" s="853"/>
      <c r="H5" s="853"/>
      <c r="I5" s="853"/>
    </row>
    <row r="6" spans="1:9" ht="17.25" customHeight="1">
      <c r="A6" s="853"/>
      <c r="B6" s="853"/>
      <c r="C6" s="853"/>
      <c r="D6" s="853"/>
      <c r="E6" s="853"/>
      <c r="F6" s="853"/>
      <c r="G6" s="853"/>
      <c r="H6" s="853"/>
      <c r="I6" s="853"/>
    </row>
    <row r="7" spans="1:9" ht="17.25" customHeight="1">
      <c r="A7" s="853"/>
      <c r="B7" s="853"/>
      <c r="C7" s="853"/>
      <c r="D7" s="853"/>
      <c r="E7" s="853"/>
      <c r="F7" s="853"/>
      <c r="G7" s="853"/>
      <c r="H7" s="853"/>
      <c r="I7" s="853"/>
    </row>
    <row r="8" spans="1:9" ht="17.25" customHeight="1">
      <c r="A8" s="853"/>
      <c r="B8" s="853"/>
      <c r="C8" s="853"/>
      <c r="D8" s="853"/>
      <c r="E8" s="853"/>
      <c r="F8" s="853"/>
      <c r="G8" s="853"/>
      <c r="H8" s="853"/>
      <c r="I8" s="853"/>
    </row>
    <row r="9" spans="1:9" ht="17.25" customHeight="1">
      <c r="A9" s="853"/>
      <c r="B9" s="853"/>
      <c r="C9" s="853"/>
      <c r="D9" s="853"/>
      <c r="E9" s="853"/>
      <c r="F9" s="853"/>
      <c r="G9" s="853"/>
      <c r="H9" s="853"/>
      <c r="I9" s="853"/>
    </row>
    <row r="10" spans="1:9" ht="17.25" customHeight="1">
      <c r="A10" s="853"/>
      <c r="B10" s="853"/>
      <c r="C10" s="853"/>
      <c r="D10" s="853"/>
      <c r="E10" s="853"/>
      <c r="F10" s="853"/>
      <c r="G10" s="853"/>
      <c r="H10" s="853"/>
      <c r="I10" s="853"/>
    </row>
    <row r="11" spans="1:9" ht="17.25" customHeight="1">
      <c r="A11" s="853"/>
      <c r="B11" s="853"/>
      <c r="C11" s="853"/>
      <c r="D11" s="853"/>
      <c r="E11" s="853"/>
      <c r="F11" s="853"/>
      <c r="G11" s="853"/>
      <c r="H11" s="853"/>
      <c r="I11" s="853"/>
    </row>
    <row r="12" spans="1:9" ht="17.25" customHeight="1">
      <c r="A12" s="853"/>
      <c r="B12" s="853"/>
      <c r="C12" s="853"/>
      <c r="D12" s="853"/>
      <c r="E12" s="853"/>
      <c r="F12" s="853"/>
      <c r="G12" s="853"/>
      <c r="H12" s="853"/>
      <c r="I12" s="853"/>
    </row>
    <row r="13" spans="1:9" ht="17.25" customHeight="1">
      <c r="A13" s="853"/>
      <c r="B13" s="853"/>
      <c r="C13" s="853"/>
      <c r="D13" s="853"/>
      <c r="E13" s="853"/>
      <c r="F13" s="853"/>
      <c r="G13" s="853"/>
      <c r="H13" s="853"/>
      <c r="I13" s="853"/>
    </row>
    <row r="14" spans="1:9" ht="17.25" customHeight="1">
      <c r="A14" s="853"/>
      <c r="B14" s="853"/>
      <c r="C14" s="853"/>
      <c r="D14" s="853"/>
      <c r="E14" s="853"/>
      <c r="F14" s="853"/>
      <c r="G14" s="853"/>
      <c r="H14" s="853"/>
      <c r="I14" s="853"/>
    </row>
    <row r="15" spans="1:9" ht="17.25" customHeight="1">
      <c r="A15" s="853"/>
      <c r="B15" s="853"/>
      <c r="C15" s="853"/>
      <c r="D15" s="853"/>
      <c r="E15" s="853"/>
      <c r="F15" s="853"/>
      <c r="G15" s="853"/>
      <c r="H15" s="853"/>
      <c r="I15" s="853"/>
    </row>
    <row r="16" spans="1:9" ht="17.25" customHeight="1">
      <c r="A16" s="853"/>
      <c r="B16" s="853"/>
      <c r="C16" s="853"/>
      <c r="D16" s="853"/>
      <c r="E16" s="853"/>
      <c r="F16" s="853"/>
      <c r="G16" s="853"/>
      <c r="H16" s="853"/>
      <c r="I16" s="853"/>
    </row>
    <row r="17" spans="1:9" ht="17.25" customHeight="1">
      <c r="A17" s="853"/>
      <c r="B17" s="853"/>
      <c r="C17" s="853"/>
      <c r="D17" s="853"/>
      <c r="E17" s="853"/>
      <c r="F17" s="853"/>
      <c r="G17" s="853"/>
      <c r="H17" s="853"/>
      <c r="I17" s="853"/>
    </row>
    <row r="18" spans="1:9" ht="17.25" customHeight="1">
      <c r="A18" s="853"/>
      <c r="B18" s="853"/>
      <c r="C18" s="853"/>
      <c r="D18" s="853"/>
      <c r="E18" s="853"/>
      <c r="F18" s="853"/>
      <c r="G18" s="853"/>
      <c r="H18" s="853"/>
      <c r="I18" s="853"/>
    </row>
    <row r="19" spans="1:9" ht="17.25" customHeight="1">
      <c r="A19" s="853"/>
      <c r="B19" s="853"/>
      <c r="C19" s="853"/>
      <c r="D19" s="853"/>
      <c r="E19" s="853"/>
      <c r="F19" s="853"/>
      <c r="G19" s="853"/>
      <c r="H19" s="853"/>
      <c r="I19" s="853"/>
    </row>
    <row r="20" spans="1:9" ht="17.25" customHeight="1">
      <c r="A20" s="853"/>
      <c r="B20" s="853"/>
      <c r="C20" s="853"/>
      <c r="D20" s="853"/>
      <c r="E20" s="853"/>
      <c r="F20" s="853"/>
      <c r="G20" s="853"/>
      <c r="H20" s="853"/>
      <c r="I20" s="853"/>
    </row>
    <row r="21" spans="1:9" ht="17.25" customHeight="1">
      <c r="A21" s="853"/>
      <c r="B21" s="853"/>
      <c r="C21" s="853"/>
      <c r="D21" s="853"/>
      <c r="E21" s="853"/>
      <c r="F21" s="853"/>
      <c r="G21" s="853"/>
      <c r="H21" s="853"/>
      <c r="I21" s="853"/>
    </row>
    <row r="22" spans="1:9" ht="17.25" customHeight="1">
      <c r="A22" s="853"/>
      <c r="B22" s="853"/>
      <c r="C22" s="853"/>
      <c r="D22" s="853"/>
      <c r="E22" s="853"/>
      <c r="F22" s="853"/>
      <c r="G22" s="853"/>
      <c r="H22" s="853"/>
      <c r="I22" s="853"/>
    </row>
    <row r="23" spans="1:9" ht="17.25" customHeight="1">
      <c r="A23" s="853"/>
      <c r="B23" s="853"/>
      <c r="C23" s="853"/>
      <c r="D23" s="853"/>
      <c r="E23" s="853"/>
      <c r="F23" s="853"/>
      <c r="G23" s="853"/>
      <c r="H23" s="853"/>
      <c r="I23" s="853"/>
    </row>
    <row r="24" spans="1:9" ht="17.25" customHeight="1">
      <c r="A24" s="853"/>
      <c r="B24" s="853"/>
      <c r="C24" s="853"/>
      <c r="D24" s="853"/>
      <c r="E24" s="853"/>
      <c r="F24" s="853"/>
      <c r="G24" s="853"/>
      <c r="H24" s="853"/>
      <c r="I24" s="853"/>
    </row>
    <row r="25" spans="1:9" ht="17.25" customHeight="1">
      <c r="A25" s="853"/>
      <c r="B25" s="853"/>
      <c r="C25" s="853"/>
      <c r="D25" s="853"/>
      <c r="E25" s="853"/>
      <c r="F25" s="853"/>
      <c r="G25" s="853"/>
      <c r="H25" s="853"/>
      <c r="I25" s="853"/>
    </row>
    <row r="26" spans="1:9" ht="33.75" customHeight="1">
      <c r="A26" s="853"/>
      <c r="B26" s="853"/>
      <c r="C26" s="853"/>
      <c r="D26" s="853"/>
      <c r="E26" s="853"/>
      <c r="F26" s="853"/>
      <c r="G26" s="853"/>
      <c r="H26" s="853"/>
      <c r="I26" s="853"/>
    </row>
    <row r="27" spans="1:9" s="19" customFormat="1">
      <c r="A27" s="16"/>
      <c r="B27" s="16"/>
      <c r="C27" s="16"/>
      <c r="D27" s="16"/>
      <c r="E27" s="16"/>
      <c r="F27" s="16"/>
      <c r="G27" s="16"/>
      <c r="H27" s="16"/>
      <c r="I27" s="16"/>
    </row>
    <row r="28" spans="1:9">
      <c r="A28" s="145"/>
      <c r="B28" s="145"/>
      <c r="C28" s="145"/>
      <c r="D28" s="145"/>
      <c r="E28" s="145"/>
      <c r="F28" s="145"/>
      <c r="G28" s="145"/>
      <c r="H28" s="145"/>
      <c r="I28" s="145"/>
    </row>
    <row r="29" spans="1:9">
      <c r="A29" s="145"/>
      <c r="B29" s="145"/>
      <c r="C29" s="145"/>
      <c r="D29" s="145"/>
      <c r="E29" s="145"/>
      <c r="F29" s="145"/>
      <c r="G29" s="145"/>
      <c r="H29" s="145"/>
      <c r="I29" s="145"/>
    </row>
    <row r="30" spans="1:9">
      <c r="A30" s="145"/>
      <c r="B30" s="145"/>
      <c r="C30" s="145"/>
      <c r="D30" s="145"/>
      <c r="E30" s="145"/>
      <c r="F30" s="145"/>
      <c r="G30" s="145"/>
      <c r="H30" s="145"/>
      <c r="I30" s="145"/>
    </row>
    <row r="31" spans="1:9">
      <c r="A31" s="145"/>
      <c r="B31" s="145"/>
      <c r="C31" s="145"/>
      <c r="D31" s="145"/>
      <c r="E31" s="145"/>
      <c r="F31" s="145"/>
      <c r="G31" s="145"/>
      <c r="H31" s="145"/>
      <c r="I31" s="145"/>
    </row>
    <row r="32" spans="1:9">
      <c r="A32" s="145"/>
      <c r="B32" s="145"/>
      <c r="C32" s="145"/>
      <c r="D32" s="145"/>
      <c r="E32" s="145"/>
      <c r="F32" s="145"/>
      <c r="G32" s="145"/>
      <c r="H32" s="145"/>
      <c r="I32" s="145"/>
    </row>
    <row r="33" spans="1:9">
      <c r="A33" s="145"/>
      <c r="B33" s="145"/>
      <c r="C33" s="145"/>
      <c r="D33" s="145"/>
      <c r="E33" s="145"/>
      <c r="F33" s="145"/>
      <c r="G33" s="145"/>
      <c r="H33" s="145"/>
      <c r="I33" s="145"/>
    </row>
    <row r="34" spans="1:9">
      <c r="A34" s="145"/>
      <c r="B34" s="145"/>
      <c r="C34" s="145"/>
      <c r="D34" s="145"/>
      <c r="E34" s="145"/>
      <c r="F34" s="145"/>
      <c r="G34" s="145"/>
      <c r="H34" s="145"/>
      <c r="I34" s="145"/>
    </row>
    <row r="35" spans="1:9">
      <c r="A35" s="145"/>
      <c r="B35" s="145"/>
      <c r="C35" s="145"/>
      <c r="D35" s="145"/>
      <c r="E35" s="145"/>
      <c r="F35" s="145"/>
      <c r="G35" s="145"/>
      <c r="H35" s="145"/>
      <c r="I35" s="145"/>
    </row>
    <row r="37" spans="1:9">
      <c r="C37" s="19" t="s">
        <v>1097</v>
      </c>
    </row>
    <row r="42" spans="1:9">
      <c r="C42" s="19"/>
    </row>
    <row r="68" spans="3:3">
      <c r="C68" s="92" t="s">
        <v>895</v>
      </c>
    </row>
  </sheetData>
  <pageMargins left="0.98425196850393704" right="0.15748031496062992" top="0.62992125984251968" bottom="0.62992125984251968" header="0.31496062992125984" footer="0.27559055118110237"/>
  <pageSetup paperSize="9" scale="95" orientation="portrait" r:id="rId1"/>
  <headerFooter>
    <oddFooter>&amp;C&amp;"TH SarabunPSK,ตัวหนา"&amp;16 55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19"/>
  <sheetViews>
    <sheetView showGridLines="0" view="pageBreakPreview" zoomScale="80" zoomScaleNormal="80" zoomScaleSheetLayoutView="80" zoomScalePageLayoutView="80" workbookViewId="0">
      <selection sqref="A1:XFD1048576"/>
    </sheetView>
  </sheetViews>
  <sheetFormatPr defaultColWidth="9" defaultRowHeight="24"/>
  <cols>
    <col min="1" max="1" width="38" style="382" customWidth="1"/>
    <col min="2" max="3" width="10.375" style="382" customWidth="1"/>
    <col min="4" max="4" width="23.125" style="382" customWidth="1"/>
    <col min="5" max="5" width="22" style="382" customWidth="1"/>
    <col min="6" max="6" width="19" style="382" customWidth="1"/>
    <col min="7" max="16384" width="9" style="382"/>
  </cols>
  <sheetData>
    <row r="1" spans="1:8">
      <c r="A1" s="1191" t="s">
        <v>1098</v>
      </c>
      <c r="B1" s="1192"/>
      <c r="C1" s="1192"/>
      <c r="D1" s="1192"/>
      <c r="E1" s="1192"/>
      <c r="F1" s="1192"/>
    </row>
    <row r="2" spans="1:8" ht="11.25" customHeight="1"/>
    <row r="3" spans="1:8">
      <c r="A3" s="1193" t="s">
        <v>291</v>
      </c>
      <c r="B3" s="1195" t="s">
        <v>292</v>
      </c>
      <c r="C3" s="1195"/>
      <c r="D3" s="1193" t="s">
        <v>397</v>
      </c>
      <c r="E3" s="1193" t="s">
        <v>295</v>
      </c>
      <c r="F3" s="1193" t="s">
        <v>162</v>
      </c>
    </row>
    <row r="4" spans="1:8">
      <c r="A4" s="1194"/>
      <c r="B4" s="386" t="s">
        <v>293</v>
      </c>
      <c r="C4" s="386" t="s">
        <v>294</v>
      </c>
      <c r="D4" s="1194"/>
      <c r="E4" s="1194"/>
      <c r="F4" s="1194"/>
      <c r="H4" s="383"/>
    </row>
    <row r="5" spans="1:8" ht="48">
      <c r="A5" s="387" t="s">
        <v>254</v>
      </c>
      <c r="B5" s="388" t="s">
        <v>122</v>
      </c>
      <c r="C5" s="388"/>
      <c r="D5" s="389"/>
      <c r="E5" s="390" t="s">
        <v>908</v>
      </c>
      <c r="F5" s="391"/>
      <c r="G5" s="383"/>
      <c r="H5" s="383"/>
    </row>
    <row r="6" spans="1:8">
      <c r="A6" s="392" t="s">
        <v>296</v>
      </c>
      <c r="B6" s="388" t="s">
        <v>122</v>
      </c>
      <c r="C6" s="388"/>
      <c r="D6" s="393"/>
      <c r="E6" s="393"/>
      <c r="F6" s="394"/>
      <c r="G6" s="383"/>
      <c r="H6" s="383"/>
    </row>
    <row r="7" spans="1:8">
      <c r="A7" s="392" t="s">
        <v>264</v>
      </c>
      <c r="B7" s="388" t="s">
        <v>122</v>
      </c>
      <c r="C7" s="391"/>
      <c r="D7" s="389"/>
      <c r="E7" s="389"/>
      <c r="F7" s="394"/>
    </row>
    <row r="8" spans="1:8" ht="72">
      <c r="A8" s="392" t="s">
        <v>268</v>
      </c>
      <c r="B8" s="384"/>
      <c r="C8" s="384" t="s">
        <v>122</v>
      </c>
      <c r="D8" s="395" t="s">
        <v>910</v>
      </c>
      <c r="E8" s="395" t="s">
        <v>909</v>
      </c>
      <c r="F8" s="394"/>
    </row>
    <row r="9" spans="1:8" ht="72">
      <c r="A9" s="392" t="s">
        <v>297</v>
      </c>
      <c r="B9" s="384"/>
      <c r="C9" s="384" t="s">
        <v>122</v>
      </c>
      <c r="D9" s="393" t="s">
        <v>910</v>
      </c>
      <c r="E9" s="393" t="s">
        <v>911</v>
      </c>
      <c r="F9" s="394"/>
    </row>
    <row r="10" spans="1:8" ht="44.25" customHeight="1">
      <c r="A10" s="392" t="s">
        <v>340</v>
      </c>
      <c r="B10" s="384"/>
      <c r="C10" s="384" t="s">
        <v>122</v>
      </c>
      <c r="D10" s="396" t="s">
        <v>910</v>
      </c>
      <c r="E10" s="396" t="s">
        <v>912</v>
      </c>
      <c r="F10" s="394"/>
    </row>
    <row r="11" spans="1:8">
      <c r="A11" s="397" t="s">
        <v>298</v>
      </c>
      <c r="B11" s="398"/>
      <c r="C11" s="398" t="s">
        <v>122</v>
      </c>
      <c r="D11" s="399"/>
      <c r="E11" s="399"/>
      <c r="F11" s="400"/>
    </row>
    <row r="12" spans="1:8" ht="48">
      <c r="A12" s="392" t="s">
        <v>759</v>
      </c>
      <c r="B12" s="384" t="s">
        <v>122</v>
      </c>
      <c r="C12" s="401"/>
      <c r="D12" s="402"/>
      <c r="E12" s="402"/>
      <c r="F12" s="394"/>
    </row>
    <row r="16" spans="1:8" ht="6" customHeight="1"/>
    <row r="17" ht="9.6" hidden="1" customHeight="1"/>
    <row r="18" ht="5.0999999999999996" hidden="1" customHeight="1"/>
    <row r="19" ht="35.1" customHeight="1"/>
  </sheetData>
  <mergeCells count="6">
    <mergeCell ref="A1:F1"/>
    <mergeCell ref="A3:A4"/>
    <mergeCell ref="B3:C3"/>
    <mergeCell ref="D3:D4"/>
    <mergeCell ref="E3:E4"/>
    <mergeCell ref="F3:F4"/>
  </mergeCells>
  <printOptions horizontalCentered="1"/>
  <pageMargins left="0.39370078740157483" right="0.39370078740157483" top="0.98425196850393704" bottom="0.62992125984251968" header="0.31496062992125984" footer="0.27559055118110237"/>
  <pageSetup paperSize="9" firstPageNumber="50" orientation="landscape" r:id="rId1"/>
  <headerFooter>
    <oddFooter>&amp;C&amp;"TH SarabunPSK,ตัวหนา"&amp;16 54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J28"/>
  <sheetViews>
    <sheetView showGridLines="0" view="pageBreakPreview" zoomScaleNormal="100" zoomScaleSheetLayoutView="100" zoomScalePageLayoutView="70" workbookViewId="0">
      <selection activeCell="C5" sqref="C5"/>
    </sheetView>
  </sheetViews>
  <sheetFormatPr defaultColWidth="9" defaultRowHeight="24"/>
  <cols>
    <col min="1" max="8" width="9" style="19"/>
    <col min="9" max="9" width="14.75" style="19" customWidth="1"/>
    <col min="10" max="16384" width="9" style="19"/>
  </cols>
  <sheetData>
    <row r="1" spans="1:10">
      <c r="A1" s="937" t="s">
        <v>590</v>
      </c>
      <c r="B1" s="937"/>
      <c r="C1" s="937"/>
      <c r="D1" s="937"/>
      <c r="E1" s="937"/>
      <c r="F1" s="937"/>
      <c r="G1" s="937"/>
      <c r="H1" s="937"/>
    </row>
    <row r="2" spans="1:10">
      <c r="A2" s="1196" t="s">
        <v>647</v>
      </c>
      <c r="B2" s="931"/>
      <c r="C2" s="931"/>
      <c r="D2" s="931"/>
      <c r="E2" s="931"/>
      <c r="F2" s="931"/>
      <c r="G2" s="931"/>
      <c r="H2" s="931"/>
      <c r="I2" s="931"/>
    </row>
    <row r="3" spans="1:10">
      <c r="A3" s="931"/>
      <c r="B3" s="931"/>
      <c r="C3" s="931"/>
      <c r="D3" s="931"/>
      <c r="E3" s="931"/>
      <c r="F3" s="931"/>
      <c r="G3" s="931"/>
      <c r="H3" s="931"/>
      <c r="I3" s="931"/>
    </row>
    <row r="4" spans="1:10">
      <c r="A4" s="19" t="s">
        <v>648</v>
      </c>
    </row>
    <row r="5" spans="1:10">
      <c r="B5" s="374" t="s">
        <v>415</v>
      </c>
      <c r="C5" s="377" t="s">
        <v>416</v>
      </c>
      <c r="D5" s="377"/>
      <c r="E5" s="374" t="s">
        <v>415</v>
      </c>
      <c r="F5" s="379" t="s">
        <v>417</v>
      </c>
      <c r="H5" s="379"/>
      <c r="I5" s="379"/>
    </row>
    <row r="6" spans="1:10">
      <c r="B6" s="374"/>
      <c r="C6" s="945" t="s">
        <v>708</v>
      </c>
      <c r="D6" s="945"/>
      <c r="E6" s="945"/>
      <c r="F6" s="377" t="s">
        <v>418</v>
      </c>
      <c r="H6" s="379"/>
      <c r="I6" s="379"/>
    </row>
    <row r="7" spans="1:10">
      <c r="B7" s="378"/>
      <c r="C7" s="377" t="s">
        <v>419</v>
      </c>
      <c r="D7" s="377"/>
      <c r="E7" s="378"/>
      <c r="F7" s="379" t="s">
        <v>420</v>
      </c>
      <c r="H7" s="379"/>
      <c r="I7" s="379"/>
    </row>
    <row r="8" spans="1:10">
      <c r="B8" s="378"/>
      <c r="C8" s="377" t="s">
        <v>421</v>
      </c>
      <c r="D8" s="377"/>
      <c r="E8" s="378"/>
      <c r="F8" s="377" t="s">
        <v>422</v>
      </c>
      <c r="H8" s="379"/>
      <c r="I8" s="379"/>
    </row>
    <row r="9" spans="1:10">
      <c r="B9" s="374" t="s">
        <v>423</v>
      </c>
      <c r="C9" s="379" t="s">
        <v>400</v>
      </c>
      <c r="D9" s="379"/>
      <c r="E9" s="374" t="s">
        <v>423</v>
      </c>
      <c r="F9" s="379" t="s">
        <v>424</v>
      </c>
      <c r="H9" s="379"/>
      <c r="I9" s="379"/>
    </row>
    <row r="10" spans="1:10">
      <c r="B10" s="374"/>
      <c r="C10" s="377" t="s">
        <v>425</v>
      </c>
      <c r="D10" s="379"/>
      <c r="E10" s="379"/>
      <c r="F10" s="377" t="s">
        <v>426</v>
      </c>
      <c r="H10" s="379"/>
      <c r="I10" s="379"/>
    </row>
    <row r="11" spans="1:10">
      <c r="B11" s="374"/>
      <c r="C11" s="377" t="s">
        <v>427</v>
      </c>
      <c r="D11" s="379"/>
      <c r="E11" s="379"/>
      <c r="G11" s="378"/>
      <c r="H11" s="377"/>
      <c r="I11" s="379"/>
      <c r="J11" s="379"/>
    </row>
    <row r="12" spans="1:10">
      <c r="B12" s="374" t="s">
        <v>423</v>
      </c>
      <c r="C12" s="379" t="s">
        <v>428</v>
      </c>
      <c r="D12" s="945" t="s">
        <v>796</v>
      </c>
      <c r="E12" s="945"/>
      <c r="G12" s="378"/>
      <c r="H12" s="946"/>
      <c r="I12" s="946"/>
      <c r="J12" s="946"/>
    </row>
    <row r="13" spans="1:10">
      <c r="B13" s="380"/>
      <c r="C13" s="380"/>
      <c r="D13" s="380"/>
      <c r="E13" s="380"/>
      <c r="F13" s="380"/>
      <c r="G13" s="380"/>
      <c r="H13" s="380"/>
      <c r="I13" s="380"/>
      <c r="J13" s="380"/>
    </row>
    <row r="14" spans="1:10">
      <c r="A14" s="19" t="s">
        <v>760</v>
      </c>
      <c r="F14" s="16"/>
      <c r="G14" s="16"/>
    </row>
    <row r="15" spans="1:10">
      <c r="A15" s="19" t="s">
        <v>761</v>
      </c>
      <c r="F15" s="16"/>
      <c r="G15" s="16"/>
    </row>
    <row r="16" spans="1:10" ht="13.5" customHeight="1">
      <c r="F16" s="16"/>
      <c r="G16" s="16"/>
    </row>
    <row r="17" spans="1:9" ht="24" customHeight="1">
      <c r="A17" s="593"/>
      <c r="B17" s="593"/>
      <c r="C17" s="593"/>
      <c r="D17" s="593"/>
      <c r="E17" s="593"/>
      <c r="F17" s="593"/>
      <c r="G17" s="593"/>
      <c r="H17" s="593"/>
      <c r="I17" s="593"/>
    </row>
    <row r="18" spans="1:9" ht="24" customHeight="1">
      <c r="A18" s="593"/>
      <c r="B18" s="593"/>
      <c r="C18" s="593"/>
      <c r="D18" s="593"/>
      <c r="E18" s="593"/>
      <c r="F18" s="593"/>
      <c r="G18" s="593"/>
      <c r="H18" s="593"/>
      <c r="I18" s="593"/>
    </row>
    <row r="19" spans="1:9" ht="24" customHeight="1">
      <c r="A19" s="593"/>
      <c r="B19" s="593"/>
      <c r="C19" s="593"/>
      <c r="D19" s="593"/>
      <c r="E19" s="593"/>
      <c r="F19" s="593"/>
      <c r="G19" s="593"/>
      <c r="H19" s="593"/>
      <c r="I19" s="593"/>
    </row>
    <row r="20" spans="1:9" ht="24" customHeight="1">
      <c r="A20" s="593"/>
      <c r="B20" s="593"/>
      <c r="C20" s="593"/>
      <c r="D20" s="593"/>
      <c r="E20" s="593"/>
      <c r="F20" s="593"/>
      <c r="G20" s="593"/>
      <c r="H20" s="593"/>
      <c r="I20" s="593"/>
    </row>
    <row r="21" spans="1:9" ht="24" customHeight="1">
      <c r="A21" s="593"/>
      <c r="B21" s="593"/>
      <c r="C21" s="593"/>
      <c r="D21" s="593"/>
      <c r="E21" s="593"/>
      <c r="F21" s="593"/>
      <c r="G21" s="593"/>
      <c r="H21" s="593"/>
      <c r="I21" s="593"/>
    </row>
    <row r="22" spans="1:9" ht="24" customHeight="1">
      <c r="A22" s="593"/>
      <c r="B22" s="593"/>
      <c r="C22" s="593"/>
      <c r="D22" s="593"/>
      <c r="E22" s="593"/>
      <c r="F22" s="593"/>
      <c r="G22" s="593"/>
      <c r="H22" s="593"/>
      <c r="I22" s="593"/>
    </row>
    <row r="23" spans="1:9" ht="24" customHeight="1">
      <c r="A23" s="593"/>
      <c r="B23" s="593"/>
      <c r="C23" s="593"/>
      <c r="D23" s="593"/>
      <c r="E23" s="593"/>
      <c r="F23" s="593"/>
      <c r="G23" s="593"/>
      <c r="H23" s="593"/>
      <c r="I23" s="593"/>
    </row>
    <row r="24" spans="1:9" ht="24.75" customHeight="1">
      <c r="A24" s="593"/>
      <c r="B24" s="593"/>
      <c r="C24" s="593"/>
      <c r="D24" s="593"/>
      <c r="E24" s="593"/>
      <c r="F24" s="593"/>
      <c r="G24" s="593"/>
      <c r="H24" s="593"/>
      <c r="I24" s="593"/>
    </row>
    <row r="25" spans="1:9" s="92" customFormat="1">
      <c r="A25" s="934"/>
      <c r="B25" s="934"/>
      <c r="C25" s="934"/>
      <c r="D25" s="934"/>
      <c r="E25" s="934"/>
      <c r="F25" s="934"/>
      <c r="G25" s="934"/>
      <c r="H25" s="934"/>
      <c r="I25" s="934"/>
    </row>
    <row r="26" spans="1:9" s="92" customFormat="1" ht="126" customHeight="1">
      <c r="A26" s="111"/>
      <c r="B26" s="111"/>
      <c r="C26" s="111"/>
      <c r="D26" s="111"/>
      <c r="E26" s="111"/>
      <c r="F26" s="111"/>
      <c r="G26" s="111"/>
      <c r="H26" s="111"/>
      <c r="I26" s="111"/>
    </row>
    <row r="27" spans="1:9">
      <c r="A27" s="949" t="s">
        <v>1185</v>
      </c>
      <c r="B27" s="949"/>
      <c r="C27" s="949"/>
      <c r="D27" s="949"/>
      <c r="E27" s="949"/>
      <c r="F27" s="949"/>
      <c r="G27" s="949"/>
      <c r="H27" s="949"/>
      <c r="I27" s="949"/>
    </row>
    <row r="28" spans="1:9">
      <c r="B28" s="19" t="s">
        <v>1096</v>
      </c>
    </row>
  </sheetData>
  <mergeCells count="7">
    <mergeCell ref="A1:H1"/>
    <mergeCell ref="A2:I3"/>
    <mergeCell ref="H12:J12"/>
    <mergeCell ref="A25:I25"/>
    <mergeCell ref="A27:I27"/>
    <mergeCell ref="C6:E6"/>
    <mergeCell ref="D12:E12"/>
  </mergeCells>
  <pageMargins left="0.74803149606299213" right="0.15748031496062992" top="0.62992125984251968" bottom="0.62992125984251968" header="0.31496062992125984" footer="0.27559055118110237"/>
  <pageSetup paperSize="9" scale="95" firstPageNumber="51" fitToHeight="8" orientation="portrait" r:id="rId1"/>
  <headerFooter>
    <oddFooter>&amp;C&amp;"TH SarabunPSK,ตัวหนา"&amp;16 55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43809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9525</xdr:rowOff>
                  </from>
                  <to>
                    <xdr:col>1</xdr:col>
                    <xdr:colOff>438150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810" r:id="rId5" name="Check Box 2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28575</xdr:rowOff>
                  </from>
                  <to>
                    <xdr:col>1</xdr:col>
                    <xdr:colOff>438150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811" r:id="rId6" name="Check Box 3">
              <controlPr defaultSize="0" autoFill="0" autoLine="0" autoPict="0">
                <anchor moveWithCells="1">
                  <from>
                    <xdr:col>1</xdr:col>
                    <xdr:colOff>238125</xdr:colOff>
                    <xdr:row>10</xdr:row>
                    <xdr:rowOff>161925</xdr:rowOff>
                  </from>
                  <to>
                    <xdr:col>1</xdr:col>
                    <xdr:colOff>447675</xdr:colOff>
                    <xdr:row>11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812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28575</xdr:rowOff>
                  </from>
                  <to>
                    <xdr:col>1</xdr:col>
                    <xdr:colOff>438150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813" r:id="rId8" name="Check Box 5">
              <controlPr defaultSize="0" autoFill="0" autoLine="0" autoPict="0">
                <anchor moveWithCells="1">
                  <from>
                    <xdr:col>4</xdr:col>
                    <xdr:colOff>228600</xdr:colOff>
                    <xdr:row>4</xdr:row>
                    <xdr:rowOff>9525</xdr:rowOff>
                  </from>
                  <to>
                    <xdr:col>4</xdr:col>
                    <xdr:colOff>438150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814" r:id="rId9" name="Check Box 6">
              <controlPr defaultSize="0" autoFill="0" autoLine="0" autoPict="0">
                <anchor moveWithCells="1">
                  <from>
                    <xdr:col>4</xdr:col>
                    <xdr:colOff>228600</xdr:colOff>
                    <xdr:row>6</xdr:row>
                    <xdr:rowOff>28575</xdr:rowOff>
                  </from>
                  <to>
                    <xdr:col>4</xdr:col>
                    <xdr:colOff>438150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815" r:id="rId10" name="Check Box 7">
              <controlPr defaultSize="0" autoFill="0" autoLine="0" autoPict="0">
                <anchor moveWithCells="1">
                  <from>
                    <xdr:col>4</xdr:col>
                    <xdr:colOff>228600</xdr:colOff>
                    <xdr:row>8</xdr:row>
                    <xdr:rowOff>28575</xdr:rowOff>
                  </from>
                  <to>
                    <xdr:col>4</xdr:col>
                    <xdr:colOff>438150</xdr:colOff>
                    <xdr:row>8</xdr:row>
                    <xdr:rowOff>295275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29"/>
  <sheetViews>
    <sheetView showGridLines="0" view="pageBreakPreview" topLeftCell="A13" zoomScale="80" zoomScaleNormal="100" zoomScaleSheetLayoutView="80" workbookViewId="0">
      <selection sqref="A1:XFD1048576"/>
    </sheetView>
  </sheetViews>
  <sheetFormatPr defaultColWidth="9" defaultRowHeight="24.75" customHeight="1"/>
  <cols>
    <col min="1" max="1" width="4.375" style="92" customWidth="1"/>
    <col min="2" max="9" width="9" style="92"/>
    <col min="10" max="10" width="5.75" style="92" customWidth="1"/>
    <col min="11" max="16384" width="9" style="92"/>
  </cols>
  <sheetData>
    <row r="1" spans="1:11" ht="24.7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</row>
    <row r="2" spans="1:11" ht="24.75" customHeight="1">
      <c r="A2" s="145"/>
      <c r="B2" s="951"/>
      <c r="C2" s="952"/>
      <c r="D2" s="952"/>
      <c r="E2" s="952"/>
      <c r="F2" s="952"/>
      <c r="G2" s="952"/>
      <c r="H2" s="952"/>
      <c r="I2" s="953"/>
    </row>
    <row r="3" spans="1:11" ht="24.75" customHeight="1">
      <c r="A3" s="145"/>
      <c r="B3" s="954"/>
      <c r="C3" s="955"/>
      <c r="D3" s="955"/>
      <c r="E3" s="955"/>
      <c r="F3" s="955"/>
      <c r="G3" s="955"/>
      <c r="H3" s="955"/>
      <c r="I3" s="956"/>
    </row>
    <row r="4" spans="1:11" ht="24.75" customHeight="1">
      <c r="A4" s="145"/>
      <c r="B4" s="954"/>
      <c r="C4" s="955"/>
      <c r="D4" s="955"/>
      <c r="E4" s="955"/>
      <c r="F4" s="955"/>
      <c r="G4" s="955"/>
      <c r="H4" s="955"/>
      <c r="I4" s="956"/>
    </row>
    <row r="5" spans="1:11" ht="24.75" customHeight="1">
      <c r="A5" s="145"/>
      <c r="B5" s="954"/>
      <c r="C5" s="955"/>
      <c r="D5" s="955"/>
      <c r="E5" s="955"/>
      <c r="F5" s="955"/>
      <c r="G5" s="955"/>
      <c r="H5" s="955"/>
      <c r="I5" s="956"/>
    </row>
    <row r="6" spans="1:11" ht="24.75" customHeight="1">
      <c r="A6" s="145"/>
      <c r="B6" s="954"/>
      <c r="C6" s="955"/>
      <c r="D6" s="955"/>
      <c r="E6" s="955"/>
      <c r="F6" s="955"/>
      <c r="G6" s="955"/>
      <c r="H6" s="955"/>
      <c r="I6" s="956"/>
    </row>
    <row r="7" spans="1:11" ht="24.75" customHeight="1">
      <c r="A7" s="145"/>
      <c r="B7" s="954"/>
      <c r="C7" s="955"/>
      <c r="D7" s="955"/>
      <c r="E7" s="955"/>
      <c r="F7" s="955"/>
      <c r="G7" s="955"/>
      <c r="H7" s="955"/>
      <c r="I7" s="956"/>
    </row>
    <row r="8" spans="1:11" ht="24.75" customHeight="1">
      <c r="A8" s="145"/>
      <c r="B8" s="954"/>
      <c r="C8" s="955"/>
      <c r="D8" s="955"/>
      <c r="E8" s="955"/>
      <c r="F8" s="955"/>
      <c r="G8" s="955"/>
      <c r="H8" s="955"/>
      <c r="I8" s="956"/>
    </row>
    <row r="9" spans="1:11" ht="24.75" customHeight="1">
      <c r="B9" s="954"/>
      <c r="C9" s="955"/>
      <c r="D9" s="955"/>
      <c r="E9" s="955"/>
      <c r="F9" s="955"/>
      <c r="G9" s="955"/>
      <c r="H9" s="955"/>
      <c r="I9" s="956"/>
    </row>
    <row r="10" spans="1:11" ht="24.75" customHeight="1">
      <c r="B10" s="954"/>
      <c r="C10" s="955"/>
      <c r="D10" s="955"/>
      <c r="E10" s="955"/>
      <c r="F10" s="955"/>
      <c r="G10" s="955"/>
      <c r="H10" s="955"/>
      <c r="I10" s="956"/>
    </row>
    <row r="11" spans="1:11" ht="24.75" customHeight="1">
      <c r="B11" s="954"/>
      <c r="C11" s="955"/>
      <c r="D11" s="955"/>
      <c r="E11" s="955"/>
      <c r="F11" s="955"/>
      <c r="G11" s="955"/>
      <c r="H11" s="955"/>
      <c r="I11" s="956"/>
    </row>
    <row r="12" spans="1:11" ht="24.75" customHeight="1">
      <c r="A12" s="145"/>
      <c r="B12" s="954"/>
      <c r="C12" s="955"/>
      <c r="D12" s="955"/>
      <c r="E12" s="955"/>
      <c r="F12" s="955"/>
      <c r="G12" s="955"/>
      <c r="H12" s="955"/>
      <c r="I12" s="956"/>
    </row>
    <row r="13" spans="1:11" ht="24.75" customHeight="1">
      <c r="A13" s="145"/>
      <c r="B13" s="957"/>
      <c r="C13" s="958"/>
      <c r="D13" s="958"/>
      <c r="E13" s="958"/>
      <c r="F13" s="958"/>
      <c r="G13" s="958"/>
      <c r="H13" s="958"/>
      <c r="I13" s="959"/>
    </row>
    <row r="14" spans="1:11" s="187" customFormat="1" ht="24.75" customHeight="1">
      <c r="A14" s="948"/>
      <c r="B14" s="948"/>
      <c r="C14" s="948"/>
      <c r="D14" s="948"/>
      <c r="E14" s="948"/>
      <c r="F14" s="948"/>
      <c r="G14" s="948"/>
      <c r="H14" s="948"/>
      <c r="I14" s="948"/>
      <c r="J14" s="948"/>
    </row>
    <row r="15" spans="1:11" s="19" customFormat="1" ht="2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456"/>
    </row>
    <row r="16" spans="1:11" ht="24">
      <c r="A16" s="950"/>
      <c r="B16" s="950"/>
      <c r="C16" s="950"/>
      <c r="D16" s="950"/>
      <c r="E16" s="950"/>
      <c r="F16" s="950"/>
      <c r="G16" s="950"/>
      <c r="H16" s="950"/>
      <c r="I16" s="950"/>
      <c r="J16" s="950"/>
    </row>
    <row r="17" spans="1:10" ht="24.75" customHeight="1">
      <c r="A17" s="145"/>
      <c r="B17" s="145"/>
      <c r="C17" s="145"/>
      <c r="D17" s="145"/>
      <c r="E17" s="145"/>
      <c r="F17" s="145"/>
      <c r="G17" s="145"/>
      <c r="H17" s="145"/>
      <c r="I17" s="145"/>
    </row>
    <row r="18" spans="1:10" ht="24.75" customHeight="1">
      <c r="A18" s="145"/>
      <c r="B18" s="145"/>
      <c r="C18" s="145"/>
      <c r="D18" s="145"/>
      <c r="E18" s="145"/>
      <c r="F18" s="145"/>
      <c r="G18" s="145"/>
      <c r="H18" s="145"/>
      <c r="I18" s="145"/>
    </row>
    <row r="27" spans="1:10" ht="24.75" customHeight="1">
      <c r="A27" s="948" t="s">
        <v>793</v>
      </c>
      <c r="B27" s="948"/>
      <c r="C27" s="948"/>
      <c r="D27" s="948"/>
      <c r="E27" s="948"/>
      <c r="F27" s="948"/>
      <c r="G27" s="948"/>
      <c r="H27" s="948"/>
      <c r="I27" s="948"/>
      <c r="J27" s="948"/>
    </row>
    <row r="28" spans="1:10" ht="24.75" customHeight="1">
      <c r="A28" s="949" t="s">
        <v>1186</v>
      </c>
      <c r="B28" s="949"/>
      <c r="C28" s="949"/>
      <c r="D28" s="949"/>
      <c r="E28" s="949"/>
      <c r="F28" s="949"/>
      <c r="G28" s="949"/>
      <c r="H28" s="949"/>
      <c r="I28" s="949"/>
      <c r="J28" s="949"/>
    </row>
    <row r="29" spans="1:10" ht="24.75" customHeight="1">
      <c r="A29" s="950" t="s">
        <v>783</v>
      </c>
      <c r="B29" s="950"/>
      <c r="C29" s="950"/>
      <c r="D29" s="950"/>
      <c r="E29" s="950"/>
      <c r="F29" s="950"/>
      <c r="G29" s="950"/>
      <c r="H29" s="950"/>
      <c r="I29" s="950"/>
      <c r="J29" s="950"/>
    </row>
  </sheetData>
  <mergeCells count="8">
    <mergeCell ref="A27:J27"/>
    <mergeCell ref="A28:J28"/>
    <mergeCell ref="A29:J29"/>
    <mergeCell ref="A1:J1"/>
    <mergeCell ref="B2:I13"/>
    <mergeCell ref="A14:J14"/>
    <mergeCell ref="A15:J15"/>
    <mergeCell ref="A16:J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&amp;C&amp;"TH SarabunPSK,ตัวหนา"&amp;16 56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5:J15"/>
  <sheetViews>
    <sheetView showGridLines="0" view="pageBreakPreview" topLeftCell="A7" zoomScaleNormal="100" zoomScaleSheetLayoutView="100" workbookViewId="0">
      <selection activeCell="A15" sqref="A15:G15"/>
    </sheetView>
  </sheetViews>
  <sheetFormatPr defaultColWidth="9" defaultRowHeight="21.75"/>
  <cols>
    <col min="1" max="1" width="6.25" style="23" customWidth="1"/>
    <col min="2" max="4" width="9.625" style="23" customWidth="1"/>
    <col min="5" max="5" width="11.875" style="23" customWidth="1"/>
    <col min="6" max="6" width="13.375" style="23" customWidth="1"/>
    <col min="7" max="7" width="14.375" style="23" customWidth="1"/>
    <col min="8" max="8" width="15.375" style="23" customWidth="1"/>
    <col min="9" max="9" width="15.25" style="23" customWidth="1"/>
    <col min="10" max="10" width="14.625" style="23" customWidth="1"/>
    <col min="11" max="16384" width="9" style="23"/>
  </cols>
  <sheetData>
    <row r="15" spans="1:10" ht="106.5">
      <c r="A15" s="1197" t="s">
        <v>569</v>
      </c>
      <c r="B15" s="1198"/>
      <c r="C15" s="1198"/>
      <c r="D15" s="1198"/>
      <c r="E15" s="1198"/>
      <c r="F15" s="1198"/>
      <c r="G15" s="1198"/>
      <c r="H15" s="32"/>
      <c r="I15" s="32"/>
      <c r="J15" s="32"/>
    </row>
  </sheetData>
  <mergeCells count="1">
    <mergeCell ref="A15:G15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  <headerFooter>
    <oddFooter>&amp;C57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3:J14"/>
  <sheetViews>
    <sheetView showGridLines="0" view="pageBreakPreview" topLeftCell="A3" zoomScaleSheetLayoutView="100" workbookViewId="0">
      <selection activeCell="F12" sqref="F12"/>
    </sheetView>
  </sheetViews>
  <sheetFormatPr defaultColWidth="9" defaultRowHeight="21"/>
  <cols>
    <col min="1" max="1" width="6.25" style="57" customWidth="1"/>
    <col min="2" max="4" width="9.625" style="57" customWidth="1"/>
    <col min="5" max="5" width="11.875" style="57" customWidth="1"/>
    <col min="6" max="6" width="13.375" style="57" customWidth="1"/>
    <col min="7" max="7" width="14.375" style="57" customWidth="1"/>
    <col min="8" max="8" width="15.375" style="57" customWidth="1"/>
    <col min="9" max="9" width="15.25" style="57" customWidth="1"/>
    <col min="10" max="10" width="14.625" style="57" customWidth="1"/>
    <col min="11" max="16384" width="9" style="57"/>
  </cols>
  <sheetData>
    <row r="13" spans="1:10" ht="57">
      <c r="A13" s="1199" t="s">
        <v>16</v>
      </c>
      <c r="B13" s="1200"/>
      <c r="C13" s="1200"/>
      <c r="D13" s="1200"/>
      <c r="E13" s="1200"/>
      <c r="F13" s="1200"/>
      <c r="G13" s="1200"/>
      <c r="H13" s="66"/>
      <c r="I13" s="66"/>
      <c r="J13" s="66"/>
    </row>
    <row r="14" spans="1:10" ht="54">
      <c r="A14" s="1201" t="s">
        <v>0</v>
      </c>
      <c r="B14" s="1202"/>
      <c r="C14" s="1202"/>
      <c r="D14" s="1202"/>
      <c r="E14" s="1202"/>
      <c r="F14" s="1202"/>
      <c r="G14" s="1202"/>
    </row>
  </sheetData>
  <mergeCells count="2">
    <mergeCell ref="A13:G13"/>
    <mergeCell ref="A14:G14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7030A0"/>
  </sheetPr>
  <dimension ref="A1:K27"/>
  <sheetViews>
    <sheetView showGridLines="0" view="pageBreakPreview" zoomScale="95" zoomScaleSheetLayoutView="95" workbookViewId="0">
      <selection activeCell="B4" sqref="B4:K4"/>
    </sheetView>
  </sheetViews>
  <sheetFormatPr defaultColWidth="9" defaultRowHeight="23.25"/>
  <cols>
    <col min="1" max="1" width="5" style="53" customWidth="1"/>
    <col min="2" max="2" width="9.75" style="53" customWidth="1"/>
    <col min="3" max="3" width="40" style="53" customWidth="1"/>
    <col min="4" max="4" width="11.875" style="53" customWidth="1"/>
    <col min="5" max="5" width="15.25" style="53" customWidth="1"/>
    <col min="6" max="6" width="13" style="53" customWidth="1"/>
    <col min="7" max="7" width="12.125" style="53" customWidth="1"/>
    <col min="8" max="8" width="12.625" style="53" customWidth="1"/>
    <col min="9" max="9" width="11.75" style="53" customWidth="1"/>
    <col min="10" max="11" width="12.25" style="53" customWidth="1"/>
    <col min="12" max="16384" width="9" style="53"/>
  </cols>
  <sheetData>
    <row r="1" spans="1:11" ht="30.75">
      <c r="A1" s="110" t="s">
        <v>0</v>
      </c>
      <c r="B1" s="91"/>
      <c r="C1" s="92"/>
      <c r="D1" s="92"/>
      <c r="E1" s="92"/>
      <c r="F1" s="92"/>
      <c r="G1" s="92"/>
      <c r="H1" s="92"/>
      <c r="I1" s="92"/>
      <c r="J1" s="93"/>
      <c r="K1" s="92"/>
    </row>
    <row r="2" spans="1:11" ht="24">
      <c r="A2" s="92"/>
      <c r="B2" s="92" t="s">
        <v>15</v>
      </c>
      <c r="C2" s="92"/>
      <c r="D2" s="92"/>
      <c r="E2" s="92"/>
      <c r="F2" s="92"/>
      <c r="G2" s="92"/>
      <c r="H2" s="92"/>
      <c r="I2" s="92"/>
      <c r="J2" s="92"/>
      <c r="K2" s="92"/>
    </row>
    <row r="3" spans="1:11" ht="12.75" customHeight="1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</row>
    <row r="4" spans="1:11" ht="24">
      <c r="A4" s="92"/>
      <c r="B4" s="934" t="s">
        <v>1072</v>
      </c>
      <c r="C4" s="934"/>
      <c r="D4" s="934"/>
      <c r="E4" s="934"/>
      <c r="F4" s="934"/>
      <c r="G4" s="934"/>
      <c r="H4" s="934"/>
      <c r="I4" s="934"/>
      <c r="J4" s="934"/>
      <c r="K4" s="934"/>
    </row>
    <row r="5" spans="1:11" ht="10.5" customHeight="1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1" ht="24">
      <c r="A6" s="92"/>
      <c r="B6" s="1205" t="s">
        <v>74</v>
      </c>
      <c r="C6" s="1205" t="s">
        <v>358</v>
      </c>
      <c r="D6" s="1206" t="s">
        <v>359</v>
      </c>
      <c r="E6" s="1208" t="s">
        <v>59</v>
      </c>
      <c r="F6" s="1208"/>
      <c r="G6" s="1204" t="s">
        <v>360</v>
      </c>
      <c r="H6" s="1204"/>
      <c r="I6" s="1204"/>
      <c r="J6" s="1204"/>
      <c r="K6" s="1204"/>
    </row>
    <row r="7" spans="1:11" ht="24">
      <c r="A7" s="92"/>
      <c r="B7" s="1205"/>
      <c r="C7" s="1205"/>
      <c r="D7" s="1207"/>
      <c r="E7" s="1208"/>
      <c r="F7" s="1208"/>
      <c r="G7" s="1204" t="s">
        <v>361</v>
      </c>
      <c r="H7" s="1204"/>
      <c r="I7" s="1204"/>
      <c r="J7" s="1209" t="s">
        <v>364</v>
      </c>
      <c r="K7" s="1210" t="s">
        <v>676</v>
      </c>
    </row>
    <row r="8" spans="1:11" ht="43.5" customHeight="1">
      <c r="A8" s="92"/>
      <c r="B8" s="1205"/>
      <c r="C8" s="1205"/>
      <c r="D8" s="1207"/>
      <c r="E8" s="95" t="s">
        <v>60</v>
      </c>
      <c r="F8" s="96" t="s">
        <v>61</v>
      </c>
      <c r="G8" s="96" t="s">
        <v>362</v>
      </c>
      <c r="H8" s="97" t="s">
        <v>363</v>
      </c>
      <c r="I8" s="96" t="s">
        <v>120</v>
      </c>
      <c r="J8" s="1204"/>
      <c r="K8" s="1211"/>
    </row>
    <row r="9" spans="1:11" ht="24">
      <c r="A9" s="92"/>
      <c r="B9" s="98">
        <v>1</v>
      </c>
      <c r="C9" s="99" t="s">
        <v>763</v>
      </c>
      <c r="D9" s="100" t="s">
        <v>790</v>
      </c>
      <c r="E9" s="101">
        <v>24</v>
      </c>
      <c r="F9" s="102">
        <v>365</v>
      </c>
      <c r="G9" s="103">
        <v>10649</v>
      </c>
      <c r="H9" s="103">
        <v>23028</v>
      </c>
      <c r="I9" s="104">
        <f>G9+H9</f>
        <v>33677</v>
      </c>
      <c r="J9" s="103">
        <v>0</v>
      </c>
      <c r="K9" s="103">
        <v>21034.18</v>
      </c>
    </row>
    <row r="10" spans="1:11" ht="24">
      <c r="A10" s="92"/>
      <c r="B10" s="98">
        <v>2</v>
      </c>
      <c r="C10" s="99" t="s">
        <v>762</v>
      </c>
      <c r="D10" s="100" t="s">
        <v>791</v>
      </c>
      <c r="E10" s="101">
        <v>24</v>
      </c>
      <c r="F10" s="102">
        <v>265</v>
      </c>
      <c r="G10" s="103">
        <v>10754</v>
      </c>
      <c r="H10" s="103">
        <v>8443</v>
      </c>
      <c r="I10" s="104">
        <f>G10+H10</f>
        <v>19197</v>
      </c>
      <c r="J10" s="103">
        <v>0</v>
      </c>
      <c r="K10" s="103">
        <v>21034.18</v>
      </c>
    </row>
    <row r="11" spans="1:11" ht="24">
      <c r="A11" s="92"/>
      <c r="B11" s="105"/>
      <c r="C11" s="99"/>
      <c r="D11" s="101"/>
      <c r="E11" s="101"/>
      <c r="F11" s="102"/>
      <c r="G11" s="104"/>
      <c r="H11" s="104"/>
      <c r="I11" s="104"/>
      <c r="J11" s="104"/>
      <c r="K11" s="104"/>
    </row>
    <row r="12" spans="1:11" ht="24">
      <c r="A12" s="92"/>
      <c r="B12" s="106"/>
      <c r="C12" s="107"/>
      <c r="D12" s="108"/>
      <c r="E12" s="108"/>
      <c r="F12" s="102"/>
      <c r="G12" s="104"/>
      <c r="H12" s="104"/>
      <c r="I12" s="104"/>
      <c r="J12" s="104"/>
      <c r="K12" s="104"/>
    </row>
    <row r="13" spans="1:11" ht="24">
      <c r="A13" s="92"/>
      <c r="B13" s="106"/>
      <c r="C13" s="107"/>
      <c r="D13" s="108"/>
      <c r="E13" s="108"/>
      <c r="F13" s="102"/>
      <c r="G13" s="104"/>
      <c r="H13" s="104"/>
      <c r="I13" s="104"/>
      <c r="J13" s="104"/>
      <c r="K13" s="104"/>
    </row>
    <row r="14" spans="1:11" s="61" customFormat="1" ht="24">
      <c r="A14" s="91"/>
      <c r="B14" s="1203" t="s">
        <v>120</v>
      </c>
      <c r="C14" s="1203"/>
      <c r="D14" s="1203"/>
      <c r="E14" s="1203"/>
      <c r="F14" s="1203"/>
      <c r="G14" s="109">
        <f>SUM(G9:G13)</f>
        <v>21403</v>
      </c>
      <c r="H14" s="109">
        <f>SUM(H9:H13)</f>
        <v>31471</v>
      </c>
      <c r="I14" s="109">
        <f>SUM(I9:I13)</f>
        <v>52874</v>
      </c>
      <c r="J14" s="109">
        <f>SUM(J9:J13)</f>
        <v>0</v>
      </c>
      <c r="K14" s="109">
        <f>SUM(K9:K13)</f>
        <v>42068.36</v>
      </c>
    </row>
    <row r="15" spans="1:11" ht="24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</row>
    <row r="16" spans="1:11" ht="12.75" customHeight="1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</row>
    <row r="17" spans="1:11" ht="24">
      <c r="A17" s="92"/>
      <c r="B17" s="934" t="s">
        <v>1073</v>
      </c>
      <c r="C17" s="934"/>
      <c r="D17" s="934"/>
      <c r="E17" s="934"/>
      <c r="F17" s="934"/>
      <c r="G17" s="934"/>
      <c r="H17" s="934"/>
      <c r="I17" s="934"/>
      <c r="J17" s="934"/>
      <c r="K17" s="934"/>
    </row>
    <row r="18" spans="1:11" ht="10.5" customHeight="1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</row>
    <row r="19" spans="1:11" ht="24">
      <c r="A19" s="92"/>
      <c r="B19" s="1205" t="s">
        <v>74</v>
      </c>
      <c r="C19" s="1205" t="s">
        <v>358</v>
      </c>
      <c r="D19" s="1206" t="s">
        <v>359</v>
      </c>
      <c r="E19" s="1208" t="s">
        <v>59</v>
      </c>
      <c r="F19" s="1208"/>
      <c r="G19" s="1204" t="s">
        <v>360</v>
      </c>
      <c r="H19" s="1204"/>
      <c r="I19" s="1204"/>
      <c r="J19" s="1204"/>
      <c r="K19" s="1204"/>
    </row>
    <row r="20" spans="1:11" ht="24">
      <c r="A20" s="92"/>
      <c r="B20" s="1205"/>
      <c r="C20" s="1205"/>
      <c r="D20" s="1207"/>
      <c r="E20" s="1208"/>
      <c r="F20" s="1208"/>
      <c r="G20" s="1204" t="s">
        <v>361</v>
      </c>
      <c r="H20" s="1204"/>
      <c r="I20" s="1204"/>
      <c r="J20" s="1209" t="s">
        <v>364</v>
      </c>
      <c r="K20" s="1210" t="s">
        <v>676</v>
      </c>
    </row>
    <row r="21" spans="1:11" ht="43.5" customHeight="1">
      <c r="A21" s="92"/>
      <c r="B21" s="1205"/>
      <c r="C21" s="1205"/>
      <c r="D21" s="1207"/>
      <c r="E21" s="95" t="s">
        <v>60</v>
      </c>
      <c r="F21" s="96" t="s">
        <v>61</v>
      </c>
      <c r="G21" s="96" t="s">
        <v>362</v>
      </c>
      <c r="H21" s="97" t="s">
        <v>363</v>
      </c>
      <c r="I21" s="96" t="s">
        <v>120</v>
      </c>
      <c r="J21" s="1204"/>
      <c r="K21" s="1211"/>
    </row>
    <row r="22" spans="1:11" ht="24">
      <c r="A22" s="92"/>
      <c r="B22" s="98">
        <v>1</v>
      </c>
      <c r="C22" s="99" t="s">
        <v>763</v>
      </c>
      <c r="D22" s="100" t="s">
        <v>790</v>
      </c>
      <c r="E22" s="101">
        <v>24</v>
      </c>
      <c r="F22" s="102">
        <v>365</v>
      </c>
      <c r="G22" s="103">
        <v>10649</v>
      </c>
      <c r="H22" s="103">
        <v>23028</v>
      </c>
      <c r="I22" s="104">
        <f>G22+H22</f>
        <v>33677</v>
      </c>
      <c r="J22" s="103">
        <v>0</v>
      </c>
      <c r="K22" s="103">
        <v>21034.18</v>
      </c>
    </row>
    <row r="23" spans="1:11" ht="24">
      <c r="A23" s="92"/>
      <c r="B23" s="98">
        <v>2</v>
      </c>
      <c r="C23" s="99" t="s">
        <v>762</v>
      </c>
      <c r="D23" s="100" t="s">
        <v>791</v>
      </c>
      <c r="E23" s="101">
        <v>24</v>
      </c>
      <c r="F23" s="102">
        <v>265</v>
      </c>
      <c r="G23" s="103">
        <v>10754</v>
      </c>
      <c r="H23" s="103">
        <v>8443</v>
      </c>
      <c r="I23" s="104">
        <f>G23+H23</f>
        <v>19197</v>
      </c>
      <c r="J23" s="103">
        <v>0</v>
      </c>
      <c r="K23" s="103">
        <v>21034.18</v>
      </c>
    </row>
    <row r="24" spans="1:11" ht="24">
      <c r="A24" s="92"/>
      <c r="B24" s="105"/>
      <c r="C24" s="99"/>
      <c r="D24" s="101"/>
      <c r="E24" s="101"/>
      <c r="F24" s="102"/>
      <c r="G24" s="103"/>
      <c r="H24" s="103"/>
      <c r="I24" s="103"/>
      <c r="J24" s="103"/>
      <c r="K24" s="103"/>
    </row>
    <row r="25" spans="1:11" ht="24">
      <c r="A25" s="92"/>
      <c r="B25" s="106"/>
      <c r="C25" s="107"/>
      <c r="D25" s="108"/>
      <c r="E25" s="108"/>
      <c r="F25" s="102"/>
      <c r="G25" s="103"/>
      <c r="H25" s="103"/>
      <c r="I25" s="103"/>
      <c r="J25" s="103"/>
      <c r="K25" s="103"/>
    </row>
    <row r="26" spans="1:11" ht="24">
      <c r="A26" s="92"/>
      <c r="B26" s="106"/>
      <c r="C26" s="107"/>
      <c r="D26" s="108"/>
      <c r="E26" s="108"/>
      <c r="F26" s="102"/>
      <c r="G26" s="103"/>
      <c r="H26" s="103"/>
      <c r="I26" s="103"/>
      <c r="J26" s="103"/>
      <c r="K26" s="103"/>
    </row>
    <row r="27" spans="1:11" s="61" customFormat="1" ht="24">
      <c r="A27" s="91"/>
      <c r="B27" s="1203" t="s">
        <v>120</v>
      </c>
      <c r="C27" s="1203"/>
      <c r="D27" s="1203"/>
      <c r="E27" s="1203"/>
      <c r="F27" s="1203"/>
      <c r="G27" s="109">
        <f>SUM(G22:G26)</f>
        <v>21403</v>
      </c>
      <c r="H27" s="109">
        <f>SUM(H22:H26)</f>
        <v>31471</v>
      </c>
      <c r="I27" s="109">
        <f>SUM(I22:I26)</f>
        <v>52874</v>
      </c>
      <c r="J27" s="109">
        <f>SUM(J22:J26)</f>
        <v>0</v>
      </c>
      <c r="K27" s="109">
        <f>SUM(K22:K26)</f>
        <v>42068.36</v>
      </c>
    </row>
  </sheetData>
  <mergeCells count="20">
    <mergeCell ref="B27:F27"/>
    <mergeCell ref="B17:K17"/>
    <mergeCell ref="B19:B21"/>
    <mergeCell ref="C19:C21"/>
    <mergeCell ref="D19:D21"/>
    <mergeCell ref="E19:F20"/>
    <mergeCell ref="G19:K19"/>
    <mergeCell ref="G20:I20"/>
    <mergeCell ref="J20:J21"/>
    <mergeCell ref="K20:K21"/>
    <mergeCell ref="B4:K4"/>
    <mergeCell ref="B14:F14"/>
    <mergeCell ref="G6:K6"/>
    <mergeCell ref="B6:B8"/>
    <mergeCell ref="C6:C8"/>
    <mergeCell ref="D6:D8"/>
    <mergeCell ref="E6:F7"/>
    <mergeCell ref="G7:I7"/>
    <mergeCell ref="J7:J8"/>
    <mergeCell ref="K7:K8"/>
  </mergeCells>
  <phoneticPr fontId="3" type="noConversion"/>
  <pageMargins left="0.78740157480314965" right="0.59055118110236227" top="0.78740157480314965" bottom="0.59055118110236227" header="0.31496062992125984" footer="0.31496062992125984"/>
  <pageSetup paperSize="9" scale="74" firstPageNumber="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</sheetPr>
  <dimension ref="A1:H42"/>
  <sheetViews>
    <sheetView showGridLines="0" view="pageBreakPreview" topLeftCell="A23" zoomScaleSheetLayoutView="100" zoomScalePageLayoutView="90" workbookViewId="0">
      <selection activeCell="B3" sqref="B3:H3"/>
    </sheetView>
  </sheetViews>
  <sheetFormatPr defaultColWidth="9" defaultRowHeight="21"/>
  <cols>
    <col min="1" max="1" width="4.5" style="57" customWidth="1"/>
    <col min="2" max="2" width="11.375" style="57" customWidth="1"/>
    <col min="3" max="3" width="17" style="57" customWidth="1"/>
    <col min="4" max="4" width="19.625" style="57" customWidth="1"/>
    <col min="5" max="5" width="24.75" style="57" customWidth="1"/>
    <col min="6" max="6" width="22.125" style="57" customWidth="1"/>
    <col min="7" max="7" width="15.875" style="57" customWidth="1"/>
    <col min="8" max="8" width="16" style="57" customWidth="1"/>
    <col min="9" max="16384" width="9" style="57"/>
  </cols>
  <sheetData>
    <row r="1" spans="1:8" s="53" customFormat="1" ht="27.75">
      <c r="A1" s="111"/>
      <c r="B1" s="1212" t="s">
        <v>17</v>
      </c>
      <c r="C1" s="934"/>
      <c r="D1" s="934"/>
      <c r="E1" s="92"/>
      <c r="F1" s="92"/>
      <c r="G1" s="92"/>
      <c r="H1" s="92"/>
    </row>
    <row r="2" spans="1:8" s="53" customFormat="1" ht="7.5" customHeight="1">
      <c r="A2" s="92"/>
      <c r="B2" s="92"/>
      <c r="C2" s="92"/>
      <c r="D2" s="92"/>
      <c r="E2" s="92"/>
      <c r="F2" s="92"/>
      <c r="G2" s="92"/>
      <c r="H2" s="92"/>
    </row>
    <row r="3" spans="1:8" s="53" customFormat="1" ht="24">
      <c r="A3" s="92"/>
      <c r="B3" s="934" t="s">
        <v>1074</v>
      </c>
      <c r="C3" s="934"/>
      <c r="D3" s="934"/>
      <c r="E3" s="934"/>
      <c r="F3" s="934"/>
      <c r="G3" s="934"/>
      <c r="H3" s="934"/>
    </row>
    <row r="4" spans="1:8" ht="7.5" customHeight="1">
      <c r="A4" s="23"/>
      <c r="B4" s="23"/>
      <c r="C4" s="23"/>
      <c r="D4" s="23"/>
      <c r="E4" s="23"/>
      <c r="F4" s="23"/>
      <c r="G4" s="112"/>
      <c r="H4" s="113"/>
    </row>
    <row r="5" spans="1:8" ht="21.75">
      <c r="A5" s="23"/>
      <c r="B5" s="1222" t="s">
        <v>72</v>
      </c>
      <c r="C5" s="1219" t="s">
        <v>366</v>
      </c>
      <c r="D5" s="1221"/>
      <c r="E5" s="1220"/>
      <c r="F5" s="114" t="s">
        <v>368</v>
      </c>
      <c r="G5" s="1219" t="s">
        <v>368</v>
      </c>
      <c r="H5" s="1220"/>
    </row>
    <row r="6" spans="1:8" ht="21.75">
      <c r="A6" s="23"/>
      <c r="B6" s="1223"/>
      <c r="C6" s="1216" t="s">
        <v>367</v>
      </c>
      <c r="D6" s="1217"/>
      <c r="E6" s="1218"/>
      <c r="F6" s="115" t="s">
        <v>369</v>
      </c>
      <c r="G6" s="1216" t="s">
        <v>370</v>
      </c>
      <c r="H6" s="1218"/>
    </row>
    <row r="7" spans="1:8" ht="21.75">
      <c r="A7" s="23"/>
      <c r="B7" s="1223"/>
      <c r="C7" s="114" t="s">
        <v>371</v>
      </c>
      <c r="D7" s="114" t="s">
        <v>373</v>
      </c>
      <c r="E7" s="114" t="s">
        <v>120</v>
      </c>
      <c r="F7" s="114" t="s">
        <v>374</v>
      </c>
      <c r="G7" s="114" t="s">
        <v>376</v>
      </c>
      <c r="H7" s="114" t="s">
        <v>378</v>
      </c>
    </row>
    <row r="8" spans="1:8" ht="21.75">
      <c r="A8" s="23"/>
      <c r="B8" s="1224"/>
      <c r="C8" s="115" t="s">
        <v>372</v>
      </c>
      <c r="D8" s="115" t="s">
        <v>372</v>
      </c>
      <c r="E8" s="115" t="s">
        <v>372</v>
      </c>
      <c r="F8" s="115" t="s">
        <v>375</v>
      </c>
      <c r="G8" s="115" t="s">
        <v>377</v>
      </c>
      <c r="H8" s="115" t="s">
        <v>379</v>
      </c>
    </row>
    <row r="9" spans="1:8" ht="21.75">
      <c r="A9" s="23"/>
      <c r="B9" s="116" t="s">
        <v>79</v>
      </c>
      <c r="C9" s="117">
        <v>21403</v>
      </c>
      <c r="D9" s="117">
        <v>31471</v>
      </c>
      <c r="E9" s="118">
        <f t="shared" ref="E9:E20" si="0">C9+D9</f>
        <v>52874</v>
      </c>
      <c r="F9" s="119"/>
      <c r="G9" s="119"/>
      <c r="H9" s="119"/>
    </row>
    <row r="10" spans="1:8" ht="21.75">
      <c r="A10" s="23"/>
      <c r="B10" s="116" t="s">
        <v>80</v>
      </c>
      <c r="C10" s="117">
        <v>21403</v>
      </c>
      <c r="D10" s="117">
        <v>31471</v>
      </c>
      <c r="E10" s="118">
        <f t="shared" si="0"/>
        <v>52874</v>
      </c>
      <c r="F10" s="119"/>
      <c r="G10" s="119"/>
      <c r="H10" s="119"/>
    </row>
    <row r="11" spans="1:8" ht="21.75">
      <c r="A11" s="23"/>
      <c r="B11" s="116" t="s">
        <v>81</v>
      </c>
      <c r="C11" s="117">
        <v>21403</v>
      </c>
      <c r="D11" s="117">
        <v>31471</v>
      </c>
      <c r="E11" s="118">
        <f t="shared" si="0"/>
        <v>52874</v>
      </c>
      <c r="F11" s="119"/>
      <c r="G11" s="119"/>
      <c r="H11" s="119"/>
    </row>
    <row r="12" spans="1:8" ht="21.75">
      <c r="A12" s="23"/>
      <c r="B12" s="116" t="s">
        <v>82</v>
      </c>
      <c r="C12" s="117">
        <v>21403</v>
      </c>
      <c r="D12" s="117">
        <v>31471</v>
      </c>
      <c r="E12" s="118">
        <f t="shared" si="0"/>
        <v>52874</v>
      </c>
      <c r="F12" s="119"/>
      <c r="G12" s="119"/>
      <c r="H12" s="119"/>
    </row>
    <row r="13" spans="1:8" ht="21.75">
      <c r="A13" s="23"/>
      <c r="B13" s="116" t="s">
        <v>83</v>
      </c>
      <c r="C13" s="117">
        <v>21403</v>
      </c>
      <c r="D13" s="117">
        <v>31471</v>
      </c>
      <c r="E13" s="118">
        <f t="shared" si="0"/>
        <v>52874</v>
      </c>
      <c r="F13" s="119"/>
      <c r="G13" s="119"/>
      <c r="H13" s="119"/>
    </row>
    <row r="14" spans="1:8" ht="21.75">
      <c r="A14" s="23"/>
      <c r="B14" s="116" t="s">
        <v>84</v>
      </c>
      <c r="C14" s="117">
        <v>21403</v>
      </c>
      <c r="D14" s="117">
        <v>31471</v>
      </c>
      <c r="E14" s="118">
        <f t="shared" si="0"/>
        <v>52874</v>
      </c>
      <c r="F14" s="119"/>
      <c r="G14" s="119"/>
      <c r="H14" s="119"/>
    </row>
    <row r="15" spans="1:8" ht="21.75">
      <c r="A15" s="23"/>
      <c r="B15" s="116" t="s">
        <v>85</v>
      </c>
      <c r="C15" s="117">
        <v>21403</v>
      </c>
      <c r="D15" s="117">
        <v>31471</v>
      </c>
      <c r="E15" s="118">
        <f t="shared" si="0"/>
        <v>52874</v>
      </c>
      <c r="F15" s="119"/>
      <c r="G15" s="119"/>
      <c r="H15" s="119"/>
    </row>
    <row r="16" spans="1:8" ht="21.75">
      <c r="A16" s="23"/>
      <c r="B16" s="116" t="s">
        <v>86</v>
      </c>
      <c r="C16" s="117">
        <v>21403</v>
      </c>
      <c r="D16" s="117">
        <v>31471</v>
      </c>
      <c r="E16" s="118">
        <f t="shared" si="0"/>
        <v>52874</v>
      </c>
      <c r="F16" s="119"/>
      <c r="G16" s="119"/>
      <c r="H16" s="119"/>
    </row>
    <row r="17" spans="1:8" ht="21.75">
      <c r="A17" s="23"/>
      <c r="B17" s="116" t="s">
        <v>87</v>
      </c>
      <c r="C17" s="117">
        <v>21403</v>
      </c>
      <c r="D17" s="117">
        <v>31471</v>
      </c>
      <c r="E17" s="118">
        <f t="shared" si="0"/>
        <v>52874</v>
      </c>
      <c r="F17" s="119"/>
      <c r="G17" s="119"/>
      <c r="H17" s="119"/>
    </row>
    <row r="18" spans="1:8" ht="21.75">
      <c r="A18" s="23"/>
      <c r="B18" s="116" t="s">
        <v>88</v>
      </c>
      <c r="C18" s="117">
        <v>21403</v>
      </c>
      <c r="D18" s="117">
        <v>31471</v>
      </c>
      <c r="E18" s="118">
        <f t="shared" si="0"/>
        <v>52874</v>
      </c>
      <c r="F18" s="119"/>
      <c r="G18" s="119"/>
      <c r="H18" s="119"/>
    </row>
    <row r="19" spans="1:8" ht="21.75">
      <c r="A19" s="23"/>
      <c r="B19" s="120" t="s">
        <v>89</v>
      </c>
      <c r="C19" s="117">
        <v>21403</v>
      </c>
      <c r="D19" s="117">
        <v>31471</v>
      </c>
      <c r="E19" s="118">
        <f t="shared" si="0"/>
        <v>52874</v>
      </c>
      <c r="F19" s="121"/>
      <c r="G19" s="121"/>
      <c r="H19" s="121"/>
    </row>
    <row r="20" spans="1:8" ht="21.75">
      <c r="A20" s="23"/>
      <c r="B20" s="122" t="s">
        <v>90</v>
      </c>
      <c r="C20" s="117">
        <v>21403</v>
      </c>
      <c r="D20" s="117">
        <v>31471</v>
      </c>
      <c r="E20" s="118">
        <f t="shared" si="0"/>
        <v>52874</v>
      </c>
      <c r="F20" s="123"/>
      <c r="G20" s="123"/>
      <c r="H20" s="123"/>
    </row>
    <row r="21" spans="1:8" ht="21.75">
      <c r="A21" s="23"/>
      <c r="B21" s="1213" t="s">
        <v>120</v>
      </c>
      <c r="C21" s="1214"/>
      <c r="D21" s="1214"/>
      <c r="E21" s="1215"/>
      <c r="F21" s="121">
        <f>SUM(F9:F20)</f>
        <v>0</v>
      </c>
      <c r="G21" s="121">
        <f>SUM(G9:G20)</f>
        <v>0</v>
      </c>
      <c r="H21" s="121">
        <f>SUM(H9:H20)</f>
        <v>0</v>
      </c>
    </row>
    <row r="22" spans="1:8" ht="21.75">
      <c r="A22" s="23"/>
      <c r="B22" s="23"/>
      <c r="C22" s="23"/>
      <c r="D22" s="23"/>
      <c r="E22" s="23"/>
      <c r="F22" s="23"/>
      <c r="G22" s="23"/>
      <c r="H22" s="23"/>
    </row>
    <row r="23" spans="1:8" ht="21.75" customHeight="1">
      <c r="A23" s="23"/>
      <c r="B23" s="23"/>
      <c r="C23" s="23"/>
      <c r="D23" s="23"/>
      <c r="E23" s="23"/>
      <c r="F23" s="23"/>
      <c r="G23" s="112"/>
      <c r="H23" s="113"/>
    </row>
    <row r="24" spans="1:8" s="53" customFormat="1" ht="36.75" customHeight="1">
      <c r="A24" s="92"/>
      <c r="B24" s="934" t="s">
        <v>1075</v>
      </c>
      <c r="C24" s="934"/>
      <c r="D24" s="934"/>
      <c r="E24" s="934"/>
      <c r="F24" s="934"/>
      <c r="G24" s="934"/>
      <c r="H24" s="934"/>
    </row>
    <row r="25" spans="1:8" ht="7.5" customHeight="1">
      <c r="A25" s="23"/>
      <c r="B25" s="23"/>
      <c r="C25" s="23"/>
      <c r="D25" s="23"/>
      <c r="E25" s="23"/>
      <c r="F25" s="23"/>
      <c r="G25" s="112"/>
      <c r="H25" s="113"/>
    </row>
    <row r="26" spans="1:8" ht="21.75">
      <c r="A26" s="23"/>
      <c r="B26" s="1222" t="s">
        <v>72</v>
      </c>
      <c r="C26" s="1219" t="s">
        <v>366</v>
      </c>
      <c r="D26" s="1221"/>
      <c r="E26" s="1220"/>
      <c r="F26" s="114" t="s">
        <v>368</v>
      </c>
      <c r="G26" s="1219" t="s">
        <v>368</v>
      </c>
      <c r="H26" s="1220"/>
    </row>
    <row r="27" spans="1:8" ht="21.75">
      <c r="A27" s="23"/>
      <c r="B27" s="1223"/>
      <c r="C27" s="1216" t="s">
        <v>367</v>
      </c>
      <c r="D27" s="1217"/>
      <c r="E27" s="1218"/>
      <c r="F27" s="115" t="s">
        <v>369</v>
      </c>
      <c r="G27" s="1216" t="s">
        <v>370</v>
      </c>
      <c r="H27" s="1218"/>
    </row>
    <row r="28" spans="1:8" ht="21.75">
      <c r="A28" s="23"/>
      <c r="B28" s="1223"/>
      <c r="C28" s="114" t="s">
        <v>371</v>
      </c>
      <c r="D28" s="114" t="s">
        <v>373</v>
      </c>
      <c r="E28" s="114" t="s">
        <v>120</v>
      </c>
      <c r="F28" s="114" t="s">
        <v>374</v>
      </c>
      <c r="G28" s="114" t="s">
        <v>376</v>
      </c>
      <c r="H28" s="114" t="s">
        <v>378</v>
      </c>
    </row>
    <row r="29" spans="1:8" ht="21.75">
      <c r="A29" s="23"/>
      <c r="B29" s="1224"/>
      <c r="C29" s="115" t="s">
        <v>372</v>
      </c>
      <c r="D29" s="115" t="s">
        <v>372</v>
      </c>
      <c r="E29" s="115" t="s">
        <v>372</v>
      </c>
      <c r="F29" s="115" t="s">
        <v>375</v>
      </c>
      <c r="G29" s="115" t="s">
        <v>377</v>
      </c>
      <c r="H29" s="115" t="s">
        <v>379</v>
      </c>
    </row>
    <row r="30" spans="1:8" ht="21.75">
      <c r="A30" s="23"/>
      <c r="B30" s="116" t="s">
        <v>79</v>
      </c>
      <c r="C30" s="117">
        <v>21403</v>
      </c>
      <c r="D30" s="117">
        <v>31471</v>
      </c>
      <c r="E30" s="118">
        <f t="shared" ref="E30:E41" si="1">C30+D30</f>
        <v>52874</v>
      </c>
      <c r="F30" s="119"/>
      <c r="G30" s="119"/>
      <c r="H30" s="119"/>
    </row>
    <row r="31" spans="1:8" ht="21.75">
      <c r="A31" s="23"/>
      <c r="B31" s="116" t="s">
        <v>80</v>
      </c>
      <c r="C31" s="117">
        <v>21403</v>
      </c>
      <c r="D31" s="117">
        <v>31471</v>
      </c>
      <c r="E31" s="118">
        <f t="shared" si="1"/>
        <v>52874</v>
      </c>
      <c r="F31" s="119"/>
      <c r="G31" s="119"/>
      <c r="H31" s="119"/>
    </row>
    <row r="32" spans="1:8" ht="21.75">
      <c r="A32" s="23"/>
      <c r="B32" s="116" t="s">
        <v>81</v>
      </c>
      <c r="C32" s="117">
        <v>21403</v>
      </c>
      <c r="D32" s="117">
        <v>31471</v>
      </c>
      <c r="E32" s="118">
        <f t="shared" si="1"/>
        <v>52874</v>
      </c>
      <c r="F32" s="119"/>
      <c r="G32" s="119"/>
      <c r="H32" s="119"/>
    </row>
    <row r="33" spans="1:8" ht="21.75">
      <c r="A33" s="23"/>
      <c r="B33" s="116" t="s">
        <v>82</v>
      </c>
      <c r="C33" s="117">
        <v>21403</v>
      </c>
      <c r="D33" s="117">
        <v>31471</v>
      </c>
      <c r="E33" s="118">
        <f t="shared" si="1"/>
        <v>52874</v>
      </c>
      <c r="F33" s="119"/>
      <c r="G33" s="119"/>
      <c r="H33" s="119"/>
    </row>
    <row r="34" spans="1:8" ht="21.75">
      <c r="A34" s="23"/>
      <c r="B34" s="116" t="s">
        <v>83</v>
      </c>
      <c r="C34" s="117">
        <v>21403</v>
      </c>
      <c r="D34" s="117">
        <v>31471</v>
      </c>
      <c r="E34" s="118">
        <f t="shared" si="1"/>
        <v>52874</v>
      </c>
      <c r="F34" s="119"/>
      <c r="G34" s="119"/>
      <c r="H34" s="119"/>
    </row>
    <row r="35" spans="1:8" ht="21.75">
      <c r="A35" s="23"/>
      <c r="B35" s="116" t="s">
        <v>84</v>
      </c>
      <c r="C35" s="117">
        <v>21403</v>
      </c>
      <c r="D35" s="117">
        <v>31471</v>
      </c>
      <c r="E35" s="118">
        <f t="shared" si="1"/>
        <v>52874</v>
      </c>
      <c r="F35" s="119"/>
      <c r="G35" s="119"/>
      <c r="H35" s="119"/>
    </row>
    <row r="36" spans="1:8" ht="21.75">
      <c r="A36" s="23"/>
      <c r="B36" s="116" t="s">
        <v>85</v>
      </c>
      <c r="C36" s="117">
        <v>21403</v>
      </c>
      <c r="D36" s="117">
        <v>31471</v>
      </c>
      <c r="E36" s="118">
        <f t="shared" si="1"/>
        <v>52874</v>
      </c>
      <c r="F36" s="119"/>
      <c r="G36" s="119"/>
      <c r="H36" s="119"/>
    </row>
    <row r="37" spans="1:8" ht="21.75">
      <c r="A37" s="23"/>
      <c r="B37" s="116" t="s">
        <v>86</v>
      </c>
      <c r="C37" s="117">
        <v>21403</v>
      </c>
      <c r="D37" s="117">
        <v>31471</v>
      </c>
      <c r="E37" s="118">
        <f t="shared" si="1"/>
        <v>52874</v>
      </c>
      <c r="F37" s="119"/>
      <c r="G37" s="119"/>
      <c r="H37" s="119"/>
    </row>
    <row r="38" spans="1:8" ht="21.75">
      <c r="A38" s="23"/>
      <c r="B38" s="116" t="s">
        <v>87</v>
      </c>
      <c r="C38" s="117">
        <v>21403</v>
      </c>
      <c r="D38" s="117">
        <v>31471</v>
      </c>
      <c r="E38" s="118">
        <f t="shared" si="1"/>
        <v>52874</v>
      </c>
      <c r="F38" s="119"/>
      <c r="G38" s="119"/>
      <c r="H38" s="119"/>
    </row>
    <row r="39" spans="1:8" ht="21.75">
      <c r="A39" s="23"/>
      <c r="B39" s="116" t="s">
        <v>88</v>
      </c>
      <c r="C39" s="117">
        <v>21403</v>
      </c>
      <c r="D39" s="117">
        <v>31471</v>
      </c>
      <c r="E39" s="118">
        <f t="shared" si="1"/>
        <v>52874</v>
      </c>
      <c r="F39" s="119"/>
      <c r="G39" s="119"/>
      <c r="H39" s="119"/>
    </row>
    <row r="40" spans="1:8" ht="21.75">
      <c r="A40" s="23"/>
      <c r="B40" s="120" t="s">
        <v>89</v>
      </c>
      <c r="C40" s="117">
        <v>21403</v>
      </c>
      <c r="D40" s="117">
        <v>31471</v>
      </c>
      <c r="E40" s="118">
        <f t="shared" si="1"/>
        <v>52874</v>
      </c>
      <c r="F40" s="121"/>
      <c r="G40" s="121"/>
      <c r="H40" s="121"/>
    </row>
    <row r="41" spans="1:8" ht="21.75">
      <c r="A41" s="23"/>
      <c r="B41" s="122" t="s">
        <v>90</v>
      </c>
      <c r="C41" s="117">
        <v>21403</v>
      </c>
      <c r="D41" s="117">
        <v>31471</v>
      </c>
      <c r="E41" s="118">
        <f t="shared" si="1"/>
        <v>52874</v>
      </c>
      <c r="F41" s="123"/>
      <c r="G41" s="123"/>
      <c r="H41" s="123"/>
    </row>
    <row r="42" spans="1:8" ht="24" customHeight="1">
      <c r="A42" s="23"/>
      <c r="B42" s="1213" t="s">
        <v>120</v>
      </c>
      <c r="C42" s="1214"/>
      <c r="D42" s="1214"/>
      <c r="E42" s="1215"/>
      <c r="F42" s="121">
        <f>SUM(F30:F41)</f>
        <v>0</v>
      </c>
      <c r="G42" s="121">
        <f>SUM(G30:G41)</f>
        <v>0</v>
      </c>
      <c r="H42" s="121">
        <f>SUM(H30:H41)</f>
        <v>0</v>
      </c>
    </row>
  </sheetData>
  <mergeCells count="15">
    <mergeCell ref="B42:E42"/>
    <mergeCell ref="B24:H24"/>
    <mergeCell ref="B26:B29"/>
    <mergeCell ref="C26:E26"/>
    <mergeCell ref="G26:H26"/>
    <mergeCell ref="C27:E27"/>
    <mergeCell ref="G27:H27"/>
    <mergeCell ref="B1:D1"/>
    <mergeCell ref="B21:E21"/>
    <mergeCell ref="C6:E6"/>
    <mergeCell ref="G5:H5"/>
    <mergeCell ref="G6:H6"/>
    <mergeCell ref="B3:H3"/>
    <mergeCell ref="C5:E5"/>
    <mergeCell ref="B5:B8"/>
  </mergeCells>
  <phoneticPr fontId="3" type="noConversion"/>
  <pageMargins left="0.59055118110236227" right="0.78740157480314965" top="0.78740157480314965" bottom="0.59055118110236227" header="0.31496062992125984" footer="0.31496062992125984"/>
  <pageSetup paperSize="9" scale="88" firstPageNumber="4" fitToWidth="2" orientation="landscape" r:id="rId1"/>
  <headerFooter>
    <oddFooter xml:space="preserve">&amp;C
</oddFooter>
  </headerFooter>
  <rowBreaks count="1" manualBreakCount="1">
    <brk id="2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7030A0"/>
  </sheetPr>
  <dimension ref="A1:I12"/>
  <sheetViews>
    <sheetView showGridLines="0" view="pageBreakPreview" zoomScaleSheetLayoutView="100" workbookViewId="0">
      <selection activeCell="D1" sqref="D1"/>
    </sheetView>
  </sheetViews>
  <sheetFormatPr defaultColWidth="9" defaultRowHeight="21"/>
  <cols>
    <col min="1" max="1" width="5.875" style="55" customWidth="1"/>
    <col min="2" max="2" width="11.375" style="55" customWidth="1"/>
    <col min="3" max="3" width="17" style="55" customWidth="1"/>
    <col min="4" max="4" width="19.625" style="55" customWidth="1"/>
    <col min="5" max="5" width="24.75" style="55" customWidth="1"/>
    <col min="6" max="6" width="25.875" style="55" customWidth="1"/>
    <col min="7" max="7" width="17.125" style="55" customWidth="1"/>
    <col min="8" max="16384" width="9" style="55"/>
  </cols>
  <sheetData>
    <row r="1" spans="1:9" ht="64.5" customHeight="1">
      <c r="A1" s="19"/>
      <c r="B1" s="19"/>
      <c r="C1" s="19"/>
      <c r="D1" s="19"/>
      <c r="E1" s="19"/>
      <c r="F1" s="19"/>
      <c r="G1" s="19"/>
      <c r="H1" s="83"/>
      <c r="I1" s="83"/>
    </row>
    <row r="2" spans="1:9" ht="24">
      <c r="A2" s="19"/>
      <c r="B2" s="124" t="s">
        <v>1076</v>
      </c>
      <c r="C2" s="125" t="s">
        <v>541</v>
      </c>
      <c r="D2" s="125"/>
      <c r="E2" s="125"/>
      <c r="F2" s="126"/>
      <c r="G2" s="19"/>
      <c r="H2" s="83"/>
      <c r="I2" s="83"/>
    </row>
    <row r="3" spans="1:9" ht="24">
      <c r="A3" s="19"/>
      <c r="B3" s="127"/>
      <c r="C3" s="128" t="s">
        <v>542</v>
      </c>
      <c r="D3" s="128"/>
      <c r="E3" s="128"/>
      <c r="F3" s="129"/>
      <c r="G3" s="19"/>
      <c r="H3" s="83"/>
      <c r="I3" s="83"/>
    </row>
    <row r="4" spans="1:9" ht="24">
      <c r="A4" s="19"/>
      <c r="B4" s="127"/>
      <c r="C4" s="128" t="s">
        <v>534</v>
      </c>
      <c r="D4" s="128"/>
      <c r="E4" s="128"/>
      <c r="F4" s="129"/>
      <c r="G4" s="19"/>
      <c r="H4" s="83"/>
      <c r="I4" s="83"/>
    </row>
    <row r="5" spans="1:9" ht="24">
      <c r="A5" s="19"/>
      <c r="B5" s="127"/>
      <c r="C5" s="128" t="s">
        <v>540</v>
      </c>
      <c r="D5" s="128"/>
      <c r="E5" s="128"/>
      <c r="F5" s="129"/>
      <c r="G5" s="19"/>
      <c r="H5" s="83"/>
      <c r="I5" s="83"/>
    </row>
    <row r="6" spans="1:9" ht="24">
      <c r="A6" s="19"/>
      <c r="B6" s="127"/>
      <c r="C6" s="128" t="s">
        <v>535</v>
      </c>
      <c r="D6" s="128"/>
      <c r="E6" s="128"/>
      <c r="F6" s="129"/>
      <c r="G6" s="19"/>
      <c r="H6" s="83"/>
      <c r="I6" s="83"/>
    </row>
    <row r="7" spans="1:9" ht="24">
      <c r="A7" s="19"/>
      <c r="B7" s="127"/>
      <c r="C7" s="128" t="s">
        <v>536</v>
      </c>
      <c r="D7" s="128"/>
      <c r="E7" s="128"/>
      <c r="F7" s="129"/>
      <c r="G7" s="19"/>
      <c r="H7" s="83"/>
      <c r="I7" s="83"/>
    </row>
    <row r="8" spans="1:9" ht="24">
      <c r="A8" s="19"/>
      <c r="B8" s="127"/>
      <c r="C8" s="128" t="s">
        <v>537</v>
      </c>
      <c r="D8" s="128"/>
      <c r="E8" s="128"/>
      <c r="F8" s="129"/>
      <c r="G8" s="19"/>
      <c r="H8" s="83"/>
      <c r="I8" s="83"/>
    </row>
    <row r="9" spans="1:9" ht="24">
      <c r="A9" s="19"/>
      <c r="B9" s="127"/>
      <c r="C9" s="128" t="s">
        <v>539</v>
      </c>
      <c r="D9" s="128"/>
      <c r="E9" s="128"/>
      <c r="F9" s="129"/>
      <c r="G9" s="19"/>
      <c r="H9" s="83"/>
      <c r="I9" s="83"/>
    </row>
    <row r="10" spans="1:9" ht="24">
      <c r="A10" s="19"/>
      <c r="B10" s="127"/>
      <c r="C10" s="128" t="s">
        <v>538</v>
      </c>
      <c r="D10" s="128"/>
      <c r="E10" s="128"/>
      <c r="F10" s="129"/>
      <c r="G10" s="19"/>
      <c r="H10" s="83"/>
      <c r="I10" s="83"/>
    </row>
    <row r="11" spans="1:9" ht="24">
      <c r="A11" s="19"/>
      <c r="B11" s="127"/>
      <c r="C11" s="128" t="s">
        <v>543</v>
      </c>
      <c r="D11" s="128"/>
      <c r="E11" s="128"/>
      <c r="F11" s="129"/>
      <c r="G11" s="19"/>
      <c r="H11" s="83"/>
      <c r="I11" s="83"/>
    </row>
    <row r="12" spans="1:9" ht="24">
      <c r="A12" s="19"/>
      <c r="B12" s="130"/>
      <c r="C12" s="131" t="s">
        <v>544</v>
      </c>
      <c r="D12" s="131"/>
      <c r="E12" s="131"/>
      <c r="F12" s="132"/>
      <c r="G12" s="19"/>
      <c r="H12" s="83"/>
      <c r="I12" s="83"/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3:J14"/>
  <sheetViews>
    <sheetView showGridLines="0" view="pageBreakPreview" topLeftCell="A5" zoomScaleSheetLayoutView="100" workbookViewId="0">
      <selection activeCell="P15" sqref="P15"/>
    </sheetView>
  </sheetViews>
  <sheetFormatPr defaultColWidth="9" defaultRowHeight="21"/>
  <cols>
    <col min="1" max="1" width="6.25" style="57" customWidth="1"/>
    <col min="2" max="4" width="9.625" style="57" customWidth="1"/>
    <col min="5" max="5" width="11.875" style="57" customWidth="1"/>
    <col min="6" max="6" width="13.375" style="57" customWidth="1"/>
    <col min="7" max="7" width="14.375" style="57" customWidth="1"/>
    <col min="8" max="8" width="15.375" style="57" customWidth="1"/>
    <col min="9" max="9" width="15.25" style="57" customWidth="1"/>
    <col min="10" max="10" width="14.625" style="57" customWidth="1"/>
    <col min="11" max="16384" width="9" style="57"/>
  </cols>
  <sheetData>
    <row r="13" spans="1:10" ht="57">
      <c r="A13" s="1199" t="s">
        <v>18</v>
      </c>
      <c r="B13" s="1200"/>
      <c r="C13" s="1200"/>
      <c r="D13" s="1200"/>
      <c r="E13" s="1200"/>
      <c r="F13" s="1200"/>
      <c r="G13" s="1200"/>
      <c r="H13" s="66"/>
      <c r="I13" s="66"/>
      <c r="J13" s="66"/>
    </row>
    <row r="14" spans="1:10" ht="54">
      <c r="A14" s="1201" t="s">
        <v>1</v>
      </c>
      <c r="B14" s="1202"/>
      <c r="C14" s="1202"/>
      <c r="D14" s="1202"/>
      <c r="E14" s="1202"/>
      <c r="F14" s="1202"/>
      <c r="G14" s="1202"/>
    </row>
  </sheetData>
  <mergeCells count="2">
    <mergeCell ref="A13:G13"/>
    <mergeCell ref="A14:G14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4"/>
  <sheetViews>
    <sheetView showGridLines="0" view="pageBreakPreview" zoomScale="110" zoomScaleNormal="110" zoomScaleSheetLayoutView="110" workbookViewId="0">
      <selection activeCell="C2" sqref="C2"/>
    </sheetView>
  </sheetViews>
  <sheetFormatPr defaultColWidth="9" defaultRowHeight="24"/>
  <cols>
    <col min="1" max="1" width="8.75" style="92" customWidth="1"/>
    <col min="2" max="2" width="8.5" style="92" customWidth="1"/>
    <col min="3" max="8" width="9" style="92"/>
    <col min="9" max="9" width="12.75" style="92" customWidth="1"/>
    <col min="10" max="10" width="7.125" style="92" customWidth="1"/>
    <col min="11" max="16384" width="9" style="92"/>
  </cols>
  <sheetData>
    <row r="1" spans="1:10" s="586" customFormat="1" ht="30.75">
      <c r="A1" s="936" t="s">
        <v>40</v>
      </c>
      <c r="B1" s="936"/>
      <c r="C1" s="936"/>
      <c r="D1" s="936"/>
      <c r="E1" s="936"/>
      <c r="F1" s="936"/>
      <c r="G1" s="936"/>
      <c r="H1" s="936"/>
      <c r="I1" s="936"/>
      <c r="J1" s="936"/>
    </row>
    <row r="2" spans="1:10" s="19" customFormat="1"/>
    <row r="3" spans="1:10" s="586" customFormat="1" ht="30.75">
      <c r="A3" s="594" t="s">
        <v>91</v>
      </c>
      <c r="C3" s="509" t="s">
        <v>42</v>
      </c>
    </row>
    <row r="4" spans="1:10" s="19" customFormat="1" ht="15" customHeight="1"/>
    <row r="5" spans="1:10" s="19" customFormat="1">
      <c r="A5" s="937" t="s">
        <v>705</v>
      </c>
      <c r="B5" s="937"/>
      <c r="C5" s="937"/>
      <c r="D5" s="937"/>
      <c r="E5" s="937"/>
      <c r="F5" s="937"/>
      <c r="G5" s="937"/>
      <c r="H5" s="937"/>
    </row>
    <row r="6" spans="1:10" s="19" customFormat="1" ht="15" customHeight="1"/>
    <row r="7" spans="1:10" s="19" customFormat="1" ht="15.75" customHeight="1">
      <c r="A7" s="16"/>
      <c r="B7" s="537"/>
      <c r="C7" s="16"/>
      <c r="D7" s="16"/>
      <c r="E7" s="16"/>
      <c r="F7" s="16"/>
      <c r="G7" s="16"/>
      <c r="H7" s="16"/>
      <c r="I7" s="16"/>
      <c r="J7" s="16"/>
    </row>
    <row r="8" spans="1:10" s="19" customFormat="1">
      <c r="A8" s="15"/>
      <c r="B8" s="525"/>
      <c r="C8" s="16"/>
      <c r="D8" s="16"/>
      <c r="E8" s="16"/>
      <c r="F8" s="16"/>
      <c r="G8" s="16"/>
      <c r="H8" s="16"/>
      <c r="I8" s="16"/>
      <c r="J8" s="16"/>
    </row>
    <row r="9" spans="1:10" s="19" customFormat="1">
      <c r="A9" s="16"/>
      <c r="B9" s="525"/>
      <c r="C9" s="16"/>
      <c r="D9" s="16"/>
      <c r="E9" s="16"/>
      <c r="F9" s="16"/>
      <c r="G9" s="16"/>
      <c r="H9" s="16"/>
      <c r="I9" s="16"/>
      <c r="J9" s="16"/>
    </row>
    <row r="10" spans="1:10" s="19" customFormat="1">
      <c r="A10" s="16"/>
      <c r="B10" s="525"/>
      <c r="C10" s="16"/>
      <c r="D10" s="16"/>
      <c r="E10" s="16"/>
      <c r="F10" s="16"/>
      <c r="G10" s="16"/>
      <c r="H10" s="16"/>
      <c r="I10" s="16"/>
      <c r="J10" s="16"/>
    </row>
    <row r="11" spans="1:10" s="19" customFormat="1">
      <c r="A11" s="16"/>
      <c r="B11" s="525"/>
      <c r="C11" s="16"/>
      <c r="D11" s="16"/>
      <c r="E11" s="16"/>
      <c r="F11" s="16"/>
      <c r="G11" s="16"/>
      <c r="H11" s="16"/>
      <c r="I11" s="16"/>
      <c r="J11" s="16"/>
    </row>
    <row r="12" spans="1:10" s="19" customFormat="1">
      <c r="A12" s="16"/>
      <c r="B12" s="525"/>
      <c r="C12" s="16"/>
      <c r="D12" s="16"/>
      <c r="E12" s="16"/>
      <c r="F12" s="16"/>
      <c r="G12" s="16"/>
      <c r="H12" s="16"/>
      <c r="I12" s="16"/>
      <c r="J12" s="16"/>
    </row>
    <row r="13" spans="1:10" s="19" customFormat="1" ht="23.25" customHeight="1">
      <c r="A13" s="16"/>
      <c r="B13" s="587"/>
      <c r="C13" s="588"/>
      <c r="D13" s="588"/>
      <c r="E13" s="588"/>
      <c r="F13" s="588"/>
      <c r="G13" s="588"/>
      <c r="H13" s="588"/>
      <c r="I13" s="16"/>
      <c r="J13" s="16"/>
    </row>
    <row r="14" spans="1:10" s="19" customFormat="1" ht="23.25" customHeight="1">
      <c r="A14" s="16"/>
      <c r="B14" s="588"/>
      <c r="C14" s="588"/>
      <c r="D14" s="588"/>
      <c r="E14" s="588"/>
      <c r="F14" s="588"/>
      <c r="G14" s="588"/>
      <c r="H14" s="588"/>
      <c r="I14" s="16"/>
      <c r="J14" s="16"/>
    </row>
    <row r="15" spans="1:10" s="19" customFormat="1" ht="23.25" customHeight="1">
      <c r="A15" s="16"/>
      <c r="B15" s="588"/>
      <c r="C15" s="588"/>
      <c r="D15" s="588"/>
      <c r="E15" s="588"/>
      <c r="F15" s="588"/>
      <c r="G15" s="588"/>
      <c r="H15" s="588"/>
      <c r="I15" s="16"/>
      <c r="J15" s="16"/>
    </row>
    <row r="16" spans="1:10" s="19" customFormat="1">
      <c r="A16" s="16"/>
      <c r="B16" s="525"/>
      <c r="C16" s="16"/>
      <c r="D16" s="16"/>
      <c r="E16" s="16"/>
      <c r="F16" s="16"/>
      <c r="G16" s="16"/>
      <c r="H16" s="16"/>
      <c r="I16" s="16"/>
      <c r="J16" s="16"/>
    </row>
    <row r="17" spans="1:12" s="19" customFormat="1" ht="24" customHeight="1">
      <c r="A17" s="16"/>
      <c r="B17" s="525"/>
      <c r="C17" s="464"/>
      <c r="D17" s="589"/>
      <c r="E17" s="589"/>
      <c r="F17" s="589"/>
      <c r="G17" s="589"/>
      <c r="H17" s="589"/>
      <c r="I17" s="589"/>
      <c r="J17" s="16"/>
    </row>
    <row r="18" spans="1:12" s="19" customFormat="1" ht="24" customHeight="1">
      <c r="A18" s="16"/>
      <c r="B18" s="525"/>
      <c r="C18" s="589"/>
      <c r="D18" s="589"/>
      <c r="E18" s="589"/>
      <c r="F18" s="589"/>
      <c r="G18" s="589"/>
      <c r="H18" s="589"/>
      <c r="I18" s="589"/>
      <c r="J18" s="16"/>
    </row>
    <row r="19" spans="1:12" s="19" customFormat="1" ht="24" customHeight="1">
      <c r="A19" s="16"/>
      <c r="B19" s="16"/>
      <c r="C19" s="589"/>
      <c r="D19" s="589"/>
      <c r="E19" s="589"/>
      <c r="F19" s="589"/>
      <c r="G19" s="589"/>
      <c r="H19" s="589"/>
      <c r="I19" s="589"/>
      <c r="J19" s="16"/>
    </row>
    <row r="20" spans="1:12" s="19" customFormat="1">
      <c r="A20" s="16"/>
      <c r="B20" s="16"/>
      <c r="C20" s="16"/>
      <c r="D20" s="16"/>
      <c r="E20" s="16"/>
      <c r="F20" s="16"/>
      <c r="G20" s="16"/>
      <c r="H20" s="16"/>
      <c r="I20" s="16"/>
      <c r="J20" s="16"/>
    </row>
    <row r="21" spans="1:12" s="19" customFormat="1" ht="24" customHeight="1">
      <c r="A21" s="16"/>
      <c r="B21" s="16"/>
      <c r="C21" s="16"/>
      <c r="D21" s="17"/>
      <c r="E21" s="16"/>
      <c r="F21" s="16"/>
      <c r="G21" s="16"/>
      <c r="H21" s="16"/>
      <c r="I21" s="16"/>
      <c r="J21" s="16"/>
    </row>
    <row r="22" spans="1:12" s="19" customFormat="1">
      <c r="A22" s="16"/>
      <c r="B22" s="16"/>
      <c r="C22" s="16"/>
      <c r="D22" s="16"/>
      <c r="E22" s="16"/>
      <c r="F22" s="16"/>
      <c r="G22" s="16"/>
      <c r="H22" s="16"/>
      <c r="I22" s="16"/>
      <c r="J22" s="16"/>
    </row>
    <row r="23" spans="1:12" s="19" customFormat="1">
      <c r="A23" s="16"/>
      <c r="B23" s="599"/>
      <c r="C23" s="15" t="s">
        <v>786</v>
      </c>
      <c r="D23" s="16"/>
      <c r="E23" s="16"/>
      <c r="F23" s="16"/>
      <c r="G23" s="16"/>
      <c r="H23" s="16"/>
      <c r="I23" s="16"/>
      <c r="J23" s="16"/>
    </row>
    <row r="24" spans="1:12" s="19" customFormat="1">
      <c r="A24" s="16"/>
      <c r="B24" s="16"/>
      <c r="C24" s="16"/>
      <c r="D24" s="16"/>
      <c r="E24" s="16"/>
      <c r="F24" s="16"/>
      <c r="G24" s="16"/>
      <c r="H24" s="16"/>
      <c r="I24" s="16"/>
      <c r="J24" s="16"/>
    </row>
    <row r="25" spans="1:12" s="19" customFormat="1" ht="27.75">
      <c r="A25" s="16"/>
      <c r="B25" s="938"/>
      <c r="C25" s="938"/>
      <c r="D25" s="938"/>
      <c r="E25" s="938"/>
      <c r="F25" s="938"/>
      <c r="G25" s="938"/>
      <c r="H25" s="938"/>
      <c r="I25" s="16"/>
      <c r="J25" s="16"/>
    </row>
    <row r="26" spans="1:12" s="19" customFormat="1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2" s="19" customFormat="1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2" s="19" customFormat="1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spans="1:12" s="19" customFormat="1" ht="12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</row>
    <row r="30" spans="1:12" s="19" customFormat="1">
      <c r="A30" s="16"/>
      <c r="B30" s="16"/>
      <c r="C30" s="16"/>
      <c r="D30" s="16"/>
      <c r="E30" s="16"/>
      <c r="F30" s="16"/>
      <c r="G30" s="16"/>
      <c r="H30" s="16"/>
      <c r="I30" s="16"/>
      <c r="J30" s="16"/>
    </row>
    <row r="31" spans="1:12" s="19" customFormat="1">
      <c r="A31" s="16"/>
      <c r="B31" s="16"/>
      <c r="E31" s="16"/>
      <c r="F31" s="16"/>
      <c r="G31" s="16"/>
      <c r="H31" s="16"/>
      <c r="I31" s="16"/>
      <c r="J31" s="16"/>
    </row>
    <row r="32" spans="1:12" s="19" customFormat="1" ht="21" customHeight="1">
      <c r="A32" s="16"/>
      <c r="B32" s="16"/>
      <c r="C32" s="16"/>
      <c r="D32" s="16"/>
      <c r="E32" s="529"/>
      <c r="F32" s="529"/>
      <c r="G32" s="529"/>
      <c r="H32" s="529"/>
      <c r="I32" s="529"/>
      <c r="J32" s="529"/>
      <c r="K32" s="529"/>
      <c r="L32" s="529"/>
    </row>
    <row r="33" s="19" customFormat="1" ht="21" customHeight="1"/>
    <row r="34" ht="21" customHeight="1"/>
  </sheetData>
  <mergeCells count="3">
    <mergeCell ref="A1:J1"/>
    <mergeCell ref="A5:H5"/>
    <mergeCell ref="B25:H25"/>
  </mergeCells>
  <pageMargins left="0.82677165354330717" right="0.15748031496062992" top="0.62992125984251968" bottom="0.62992125984251968" header="0.31496062992125984" footer="0.27559055118110237"/>
  <pageSetup paperSize="9" scale="95" firstPageNumber="5" orientation="portrait" r:id="rId1"/>
  <headerFooter>
    <oddFooter>&amp;C&amp;"TH SarabunPSK,ตัวหนา"&amp;16 5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7030A0"/>
  </sheetPr>
  <dimension ref="A1:M19"/>
  <sheetViews>
    <sheetView showGridLines="0" view="pageBreakPreview" zoomScaleSheetLayoutView="100" workbookViewId="0">
      <selection activeCell="E20" sqref="E20"/>
    </sheetView>
  </sheetViews>
  <sheetFormatPr defaultColWidth="9" defaultRowHeight="23.25"/>
  <cols>
    <col min="1" max="1" width="6.375" style="53" customWidth="1"/>
    <col min="2" max="2" width="12.875" style="53" customWidth="1"/>
    <col min="3" max="3" width="13.75" style="53" customWidth="1"/>
    <col min="4" max="4" width="11.625" style="53" customWidth="1"/>
    <col min="5" max="5" width="11" style="53" customWidth="1"/>
    <col min="6" max="6" width="5.375" style="53" customWidth="1"/>
    <col min="7" max="7" width="6.375" style="53" customWidth="1"/>
    <col min="8" max="8" width="4.75" style="53" customWidth="1"/>
    <col min="9" max="9" width="5.75" style="53" customWidth="1"/>
    <col min="10" max="10" width="5.375" style="53" customWidth="1"/>
    <col min="11" max="11" width="7.25" style="53" customWidth="1"/>
    <col min="12" max="16384" width="9" style="53"/>
  </cols>
  <sheetData>
    <row r="1" spans="1:13" ht="68.25" customHeight="1">
      <c r="A1" s="91" t="s">
        <v>1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3" ht="24">
      <c r="A2" s="91" t="s">
        <v>592</v>
      </c>
      <c r="B2" s="1225" t="s">
        <v>1077</v>
      </c>
      <c r="C2" s="1225"/>
      <c r="D2" s="92"/>
      <c r="E2" s="92"/>
      <c r="F2" s="92"/>
      <c r="G2" s="92"/>
      <c r="H2" s="92"/>
      <c r="I2" s="92"/>
      <c r="J2" s="92"/>
      <c r="K2" s="92"/>
    </row>
    <row r="3" spans="1:13" s="57" customFormat="1" ht="21.75">
      <c r="A3" s="1237" t="s">
        <v>74</v>
      </c>
      <c r="B3" s="163" t="s">
        <v>105</v>
      </c>
      <c r="C3" s="163" t="s">
        <v>105</v>
      </c>
      <c r="D3" s="163" t="s">
        <v>108</v>
      </c>
      <c r="E3" s="163" t="s">
        <v>109</v>
      </c>
      <c r="F3" s="1229" t="s">
        <v>104</v>
      </c>
      <c r="G3" s="1230"/>
      <c r="H3" s="1230"/>
      <c r="I3" s="1230"/>
      <c r="J3" s="1230"/>
      <c r="K3" s="1231"/>
    </row>
    <row r="4" spans="1:13" s="57" customFormat="1" ht="21.75">
      <c r="A4" s="1237"/>
      <c r="B4" s="134" t="s">
        <v>106</v>
      </c>
      <c r="C4" s="134" t="s">
        <v>107</v>
      </c>
      <c r="D4" s="134" t="s">
        <v>106</v>
      </c>
      <c r="E4" s="134" t="s">
        <v>110</v>
      </c>
      <c r="F4" s="1170"/>
      <c r="G4" s="1232"/>
      <c r="H4" s="1232"/>
      <c r="I4" s="1232"/>
      <c r="J4" s="1232"/>
      <c r="K4" s="1171"/>
    </row>
    <row r="5" spans="1:13" ht="24">
      <c r="A5" s="1238">
        <v>1</v>
      </c>
      <c r="B5" s="164"/>
      <c r="C5" s="135"/>
      <c r="D5" s="136"/>
      <c r="E5" s="136" t="s">
        <v>115</v>
      </c>
      <c r="F5" s="165" t="s">
        <v>111</v>
      </c>
      <c r="G5" s="137"/>
      <c r="H5" s="166" t="s">
        <v>112</v>
      </c>
      <c r="I5" s="167" t="s">
        <v>113</v>
      </c>
      <c r="J5" s="138"/>
      <c r="K5" s="166" t="s">
        <v>114</v>
      </c>
    </row>
    <row r="6" spans="1:13" ht="24">
      <c r="A6" s="1238"/>
      <c r="B6" s="139" t="s">
        <v>712</v>
      </c>
      <c r="C6" s="140" t="s">
        <v>715</v>
      </c>
      <c r="D6" s="141"/>
      <c r="E6" s="141" t="s">
        <v>116</v>
      </c>
      <c r="F6" s="142" t="s">
        <v>111</v>
      </c>
      <c r="G6" s="143"/>
      <c r="H6" s="144" t="s">
        <v>112</v>
      </c>
      <c r="I6" s="145" t="s">
        <v>113</v>
      </c>
      <c r="J6" s="146"/>
      <c r="K6" s="144" t="s">
        <v>114</v>
      </c>
    </row>
    <row r="7" spans="1:13" ht="24">
      <c r="A7" s="1238"/>
      <c r="B7" s="141"/>
      <c r="C7" s="135"/>
      <c r="D7" s="141"/>
      <c r="E7" s="141" t="s">
        <v>117</v>
      </c>
      <c r="F7" s="142" t="s">
        <v>111</v>
      </c>
      <c r="G7" s="143">
        <v>1000</v>
      </c>
      <c r="H7" s="144" t="s">
        <v>112</v>
      </c>
      <c r="I7" s="145" t="s">
        <v>113</v>
      </c>
      <c r="J7" s="146">
        <v>3</v>
      </c>
      <c r="K7" s="144" t="s">
        <v>114</v>
      </c>
      <c r="L7" s="52"/>
      <c r="M7" s="52"/>
    </row>
    <row r="8" spans="1:13" ht="9.75" customHeight="1">
      <c r="A8" s="1238"/>
      <c r="B8" s="147"/>
      <c r="C8" s="148"/>
      <c r="D8" s="147"/>
      <c r="E8" s="147"/>
      <c r="F8" s="149"/>
      <c r="G8" s="150"/>
      <c r="H8" s="151"/>
      <c r="I8" s="152"/>
      <c r="J8" s="153"/>
      <c r="K8" s="151"/>
    </row>
    <row r="9" spans="1:13" ht="24">
      <c r="A9" s="1238">
        <v>2</v>
      </c>
      <c r="B9" s="136"/>
      <c r="C9" s="155"/>
      <c r="D9" s="136"/>
      <c r="E9" s="136" t="s">
        <v>118</v>
      </c>
      <c r="F9" s="165" t="s">
        <v>111</v>
      </c>
      <c r="G9" s="137"/>
      <c r="H9" s="166" t="s">
        <v>112</v>
      </c>
      <c r="I9" s="167" t="s">
        <v>113</v>
      </c>
      <c r="J9" s="138"/>
      <c r="K9" s="166" t="s">
        <v>114</v>
      </c>
    </row>
    <row r="10" spans="1:13" ht="24">
      <c r="A10" s="1238"/>
      <c r="B10" s="139" t="s">
        <v>713</v>
      </c>
      <c r="C10" s="140" t="s">
        <v>714</v>
      </c>
      <c r="D10" s="141"/>
      <c r="E10" s="141" t="s">
        <v>119</v>
      </c>
      <c r="F10" s="142" t="s">
        <v>111</v>
      </c>
      <c r="G10" s="143"/>
      <c r="H10" s="144" t="s">
        <v>112</v>
      </c>
      <c r="I10" s="145" t="s">
        <v>113</v>
      </c>
      <c r="J10" s="146"/>
      <c r="K10" s="144" t="s">
        <v>114</v>
      </c>
    </row>
    <row r="11" spans="1:13" ht="24">
      <c r="A11" s="1238"/>
      <c r="B11" s="141"/>
      <c r="C11" s="156"/>
      <c r="D11" s="141"/>
      <c r="E11" s="141" t="s">
        <v>117</v>
      </c>
      <c r="F11" s="142" t="s">
        <v>111</v>
      </c>
      <c r="G11" s="143">
        <v>2000</v>
      </c>
      <c r="H11" s="144" t="s">
        <v>112</v>
      </c>
      <c r="I11" s="145" t="s">
        <v>113</v>
      </c>
      <c r="J11" s="146">
        <v>1</v>
      </c>
      <c r="K11" s="144" t="s">
        <v>114</v>
      </c>
      <c r="L11" s="52"/>
      <c r="M11" s="52"/>
    </row>
    <row r="12" spans="1:13" ht="9.75" customHeight="1">
      <c r="A12" s="1238"/>
      <c r="B12" s="147"/>
      <c r="C12" s="148"/>
      <c r="D12" s="147"/>
      <c r="E12" s="147"/>
      <c r="F12" s="149"/>
      <c r="G12" s="150"/>
      <c r="H12" s="151"/>
      <c r="I12" s="152"/>
      <c r="J12" s="153"/>
      <c r="K12" s="151"/>
    </row>
    <row r="13" spans="1:13" ht="24">
      <c r="A13" s="1238"/>
      <c r="B13" s="141"/>
      <c r="C13" s="157"/>
      <c r="D13" s="141"/>
      <c r="E13" s="141" t="s">
        <v>118</v>
      </c>
      <c r="F13" s="165" t="s">
        <v>111</v>
      </c>
      <c r="G13" s="137"/>
      <c r="H13" s="166" t="s">
        <v>112</v>
      </c>
      <c r="I13" s="167" t="s">
        <v>113</v>
      </c>
      <c r="J13" s="138"/>
      <c r="K13" s="166" t="s">
        <v>114</v>
      </c>
    </row>
    <row r="14" spans="1:13" ht="24">
      <c r="A14" s="1238"/>
      <c r="B14" s="141"/>
      <c r="C14" s="140"/>
      <c r="D14" s="141"/>
      <c r="E14" s="141" t="s">
        <v>119</v>
      </c>
      <c r="F14" s="142" t="s">
        <v>111</v>
      </c>
      <c r="G14" s="143"/>
      <c r="H14" s="144" t="s">
        <v>112</v>
      </c>
      <c r="I14" s="145" t="s">
        <v>113</v>
      </c>
      <c r="J14" s="146"/>
      <c r="K14" s="144" t="s">
        <v>114</v>
      </c>
      <c r="L14" s="52"/>
    </row>
    <row r="15" spans="1:13" ht="24">
      <c r="A15" s="1238"/>
      <c r="B15" s="141"/>
      <c r="C15" s="135"/>
      <c r="D15" s="141"/>
      <c r="E15" s="141" t="s">
        <v>117</v>
      </c>
      <c r="F15" s="142" t="s">
        <v>111</v>
      </c>
      <c r="G15" s="143"/>
      <c r="H15" s="144" t="s">
        <v>112</v>
      </c>
      <c r="I15" s="145" t="s">
        <v>113</v>
      </c>
      <c r="J15" s="146"/>
      <c r="K15" s="144" t="s">
        <v>114</v>
      </c>
      <c r="L15" s="52"/>
    </row>
    <row r="16" spans="1:13" ht="9.75" customHeight="1">
      <c r="A16" s="1239"/>
      <c r="B16" s="158"/>
      <c r="C16" s="156"/>
      <c r="D16" s="159"/>
      <c r="E16" s="141"/>
      <c r="F16" s="149"/>
      <c r="G16" s="160"/>
      <c r="H16" s="151"/>
      <c r="I16" s="145"/>
      <c r="J16" s="145"/>
      <c r="K16" s="144"/>
    </row>
    <row r="17" spans="1:11" ht="24">
      <c r="A17" s="1233" t="s">
        <v>120</v>
      </c>
      <c r="B17" s="1234"/>
      <c r="C17" s="1234"/>
      <c r="D17" s="1234"/>
      <c r="E17" s="1234"/>
      <c r="F17" s="165"/>
      <c r="G17" s="1226">
        <f>+G5*J5+G6*J6+G7*J7+G9*J9+G10*J10+G11*J11+G13*J13+G14*J14+G15*J15</f>
        <v>5000</v>
      </c>
      <c r="H17" s="1226"/>
      <c r="I17" s="1226"/>
      <c r="J17" s="1227" t="s">
        <v>112</v>
      </c>
      <c r="K17" s="1228"/>
    </row>
    <row r="18" spans="1:11" ht="7.5" customHeight="1">
      <c r="A18" s="1235"/>
      <c r="B18" s="1236"/>
      <c r="C18" s="1236"/>
      <c r="D18" s="1236"/>
      <c r="E18" s="1236"/>
      <c r="F18" s="149"/>
      <c r="G18" s="161"/>
      <c r="H18" s="152"/>
      <c r="I18" s="152"/>
      <c r="J18" s="152"/>
      <c r="K18" s="151"/>
    </row>
    <row r="19" spans="1:11" ht="24">
      <c r="A19" s="92"/>
      <c r="B19" s="92"/>
      <c r="C19" s="92"/>
      <c r="D19" s="92"/>
      <c r="E19" s="92"/>
      <c r="F19" s="92"/>
      <c r="G19" s="162"/>
      <c r="H19" s="92"/>
      <c r="I19" s="92"/>
      <c r="J19" s="92"/>
      <c r="K19" s="92"/>
    </row>
  </sheetData>
  <mergeCells count="9">
    <mergeCell ref="B2:C2"/>
    <mergeCell ref="G17:I17"/>
    <mergeCell ref="J17:K17"/>
    <mergeCell ref="F3:K4"/>
    <mergeCell ref="A17:E18"/>
    <mergeCell ref="A3:A4"/>
    <mergeCell ref="A5:A8"/>
    <mergeCell ref="A9:A12"/>
    <mergeCell ref="A13:A16"/>
  </mergeCells>
  <phoneticPr fontId="3" type="noConversion"/>
  <pageMargins left="0.59055118110236227" right="0.39370078740157483" top="0.78740157480314965" bottom="0.59055118110236227" header="0.31496062992125984" footer="0.31496062992125984"/>
  <pageSetup paperSize="9" scale="95" firstPageNumber="1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4</xdr:col>
                    <xdr:colOff>104775</xdr:colOff>
                    <xdr:row>4</xdr:row>
                    <xdr:rowOff>9525</xdr:rowOff>
                  </from>
                  <to>
                    <xdr:col>4</xdr:col>
                    <xdr:colOff>352425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4</xdr:col>
                    <xdr:colOff>352425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4</xdr:col>
                    <xdr:colOff>104775</xdr:colOff>
                    <xdr:row>6</xdr:row>
                    <xdr:rowOff>9525</xdr:rowOff>
                  </from>
                  <to>
                    <xdr:col>4</xdr:col>
                    <xdr:colOff>352425</xdr:colOff>
                    <xdr:row>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4</xdr:col>
                    <xdr:colOff>104775</xdr:colOff>
                    <xdr:row>8</xdr:row>
                    <xdr:rowOff>9525</xdr:rowOff>
                  </from>
                  <to>
                    <xdr:col>4</xdr:col>
                    <xdr:colOff>352425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5">
              <controlPr defaultSize="0" autoFill="0" autoLine="0" autoPict="0">
                <anchor moveWithCells="1">
                  <from>
                    <xdr:col>4</xdr:col>
                    <xdr:colOff>104775</xdr:colOff>
                    <xdr:row>9</xdr:row>
                    <xdr:rowOff>9525</xdr:rowOff>
                  </from>
                  <to>
                    <xdr:col>4</xdr:col>
                    <xdr:colOff>352425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6">
              <controlPr defaultSize="0" autoFill="0" autoLine="0" autoPict="0">
                <anchor moveWithCells="1">
                  <from>
                    <xdr:col>4</xdr:col>
                    <xdr:colOff>104775</xdr:colOff>
                    <xdr:row>10</xdr:row>
                    <xdr:rowOff>9525</xdr:rowOff>
                  </from>
                  <to>
                    <xdr:col>4</xdr:col>
                    <xdr:colOff>352425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7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9525</xdr:rowOff>
                  </from>
                  <to>
                    <xdr:col>4</xdr:col>
                    <xdr:colOff>352425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8">
              <controlPr defaultSize="0" autoFill="0" autoLine="0" autoPict="0">
                <anchor moveWithCells="1">
                  <from>
                    <xdr:col>4</xdr:col>
                    <xdr:colOff>104775</xdr:colOff>
                    <xdr:row>13</xdr:row>
                    <xdr:rowOff>9525</xdr:rowOff>
                  </from>
                  <to>
                    <xdr:col>4</xdr:col>
                    <xdr:colOff>352425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9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4</xdr:col>
                    <xdr:colOff>352425</xdr:colOff>
                    <xdr:row>14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Check Box 10">
              <controlPr defaultSize="0" autoFill="0" autoLine="0" autoPict="0">
                <anchor moveWithCells="1">
                  <from>
                    <xdr:col>4</xdr:col>
                    <xdr:colOff>95250</xdr:colOff>
                    <xdr:row>4</xdr:row>
                    <xdr:rowOff>9525</xdr:rowOff>
                  </from>
                  <to>
                    <xdr:col>4</xdr:col>
                    <xdr:colOff>352425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Check Box 11">
              <controlPr defaultSize="0" autoFill="0" autoLine="0" autoPict="0">
                <anchor moveWithCells="1">
                  <from>
                    <xdr:col>4</xdr:col>
                    <xdr:colOff>95250</xdr:colOff>
                    <xdr:row>5</xdr:row>
                    <xdr:rowOff>9525</xdr:rowOff>
                  </from>
                  <to>
                    <xdr:col>4</xdr:col>
                    <xdr:colOff>352425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Check Box 12">
              <controlPr defaultSize="0" autoFill="0" autoLine="0" autoPict="0">
                <anchor moveWithCells="1">
                  <from>
                    <xdr:col>4</xdr:col>
                    <xdr:colOff>95250</xdr:colOff>
                    <xdr:row>6</xdr:row>
                    <xdr:rowOff>9525</xdr:rowOff>
                  </from>
                  <to>
                    <xdr:col>4</xdr:col>
                    <xdr:colOff>352425</xdr:colOff>
                    <xdr:row>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Check Box 13">
              <controlPr defaultSize="0" autoFill="0" autoLine="0" autoPict="0">
                <anchor moveWithCells="1">
                  <from>
                    <xdr:col>4</xdr:col>
                    <xdr:colOff>95250</xdr:colOff>
                    <xdr:row>8</xdr:row>
                    <xdr:rowOff>9525</xdr:rowOff>
                  </from>
                  <to>
                    <xdr:col>4</xdr:col>
                    <xdr:colOff>352425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Check Box 14">
              <controlPr defaultSize="0" autoFill="0" autoLine="0" autoPict="0">
                <anchor moveWithCells="1">
                  <from>
                    <xdr:col>4</xdr:col>
                    <xdr:colOff>95250</xdr:colOff>
                    <xdr:row>9</xdr:row>
                    <xdr:rowOff>9525</xdr:rowOff>
                  </from>
                  <to>
                    <xdr:col>4</xdr:col>
                    <xdr:colOff>352425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Check Box 15">
              <controlPr defaultSize="0" autoFill="0" autoLine="0" autoPict="0">
                <anchor moveWithCells="1">
                  <from>
                    <xdr:col>4</xdr:col>
                    <xdr:colOff>95250</xdr:colOff>
                    <xdr:row>10</xdr:row>
                    <xdr:rowOff>9525</xdr:rowOff>
                  </from>
                  <to>
                    <xdr:col>4</xdr:col>
                    <xdr:colOff>352425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Check Box 16">
              <controlPr defaultSize="0" autoFill="0" autoLine="0" autoPict="0">
                <anchor moveWithCells="1">
                  <from>
                    <xdr:col>4</xdr:col>
                    <xdr:colOff>95250</xdr:colOff>
                    <xdr:row>12</xdr:row>
                    <xdr:rowOff>9525</xdr:rowOff>
                  </from>
                  <to>
                    <xdr:col>4</xdr:col>
                    <xdr:colOff>352425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Check Box 17">
              <controlPr defaultSize="0" autoFill="0" autoLine="0" autoPict="0">
                <anchor moveWithCells="1">
                  <from>
                    <xdr:col>4</xdr:col>
                    <xdr:colOff>95250</xdr:colOff>
                    <xdr:row>13</xdr:row>
                    <xdr:rowOff>9525</xdr:rowOff>
                  </from>
                  <to>
                    <xdr:col>4</xdr:col>
                    <xdr:colOff>352425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Check Box 18">
              <controlPr defaultSize="0" autoFill="0" autoLine="0" autoPict="0">
                <anchor moveWithCells="1">
                  <from>
                    <xdr:col>4</xdr:col>
                    <xdr:colOff>95250</xdr:colOff>
                    <xdr:row>14</xdr:row>
                    <xdr:rowOff>9525</xdr:rowOff>
                  </from>
                  <to>
                    <xdr:col>4</xdr:col>
                    <xdr:colOff>352425</xdr:colOff>
                    <xdr:row>14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7030A0"/>
  </sheetPr>
  <dimension ref="A1:M75"/>
  <sheetViews>
    <sheetView showGridLines="0" view="pageBreakPreview" topLeftCell="A29" zoomScale="80" zoomScaleSheetLayoutView="80" workbookViewId="0">
      <selection activeCell="I52" sqref="I52"/>
    </sheetView>
  </sheetViews>
  <sheetFormatPr defaultColWidth="9" defaultRowHeight="21"/>
  <cols>
    <col min="1" max="1" width="6.25" style="57" customWidth="1"/>
    <col min="2" max="4" width="9.625" style="57" customWidth="1"/>
    <col min="5" max="5" width="11.875" style="57" customWidth="1"/>
    <col min="6" max="6" width="13.375" style="57" customWidth="1"/>
    <col min="7" max="7" width="14.375" style="57" customWidth="1"/>
    <col min="8" max="8" width="15.375" style="57" customWidth="1"/>
    <col min="9" max="9" width="15.25" style="57" customWidth="1"/>
    <col min="10" max="10" width="14.625" style="57" customWidth="1"/>
    <col min="11" max="16384" width="9" style="57"/>
  </cols>
  <sheetData>
    <row r="1" spans="1:13" ht="24">
      <c r="A1" s="23"/>
      <c r="B1" s="1242" t="s">
        <v>19</v>
      </c>
      <c r="C1" s="941"/>
      <c r="D1" s="941"/>
      <c r="E1" s="23"/>
      <c r="F1" s="23"/>
      <c r="G1" s="23"/>
      <c r="H1" s="23"/>
      <c r="I1" s="23"/>
      <c r="J1" s="23"/>
    </row>
    <row r="2" spans="1:13" ht="20.25" customHeight="1">
      <c r="A2" s="1073" t="s">
        <v>1094</v>
      </c>
      <c r="B2" s="1073"/>
      <c r="C2" s="1073"/>
      <c r="D2" s="1073"/>
      <c r="E2" s="1073"/>
      <c r="F2" s="1073"/>
      <c r="G2" s="1073"/>
      <c r="H2" s="1073"/>
      <c r="I2" s="1073"/>
      <c r="J2" s="1073"/>
    </row>
    <row r="3" spans="1:13" s="62" customFormat="1" ht="21.75" customHeight="1">
      <c r="A3" s="168"/>
      <c r="B3" s="169" t="s">
        <v>316</v>
      </c>
      <c r="C3" s="170"/>
      <c r="D3" s="168"/>
      <c r="E3" s="169" t="s">
        <v>314</v>
      </c>
      <c r="F3" s="170" t="s">
        <v>120</v>
      </c>
      <c r="G3" s="171"/>
      <c r="H3" s="169" t="s">
        <v>315</v>
      </c>
      <c r="I3" s="170" t="s">
        <v>120</v>
      </c>
      <c r="J3" s="171"/>
    </row>
    <row r="4" spans="1:13" ht="8.25" customHeight="1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3" ht="19.5" customHeight="1">
      <c r="A5" s="1061" t="s">
        <v>72</v>
      </c>
      <c r="B5" s="1125" t="s">
        <v>121</v>
      </c>
      <c r="C5" s="1125"/>
      <c r="D5" s="1125"/>
      <c r="E5" s="1125"/>
      <c r="F5" s="1125" t="s">
        <v>128</v>
      </c>
      <c r="G5" s="1125"/>
      <c r="H5" s="1064" t="s">
        <v>380</v>
      </c>
      <c r="I5" s="1064" t="s">
        <v>381</v>
      </c>
      <c r="J5" s="1064" t="s">
        <v>131</v>
      </c>
    </row>
    <row r="6" spans="1:13" ht="19.5" customHeight="1">
      <c r="A6" s="1061"/>
      <c r="B6" s="175" t="s">
        <v>122</v>
      </c>
      <c r="C6" s="175" t="s">
        <v>124</v>
      </c>
      <c r="D6" s="175" t="s">
        <v>125</v>
      </c>
      <c r="E6" s="175" t="s">
        <v>126</v>
      </c>
      <c r="F6" s="175" t="s">
        <v>129</v>
      </c>
      <c r="G6" s="175" t="s">
        <v>126</v>
      </c>
      <c r="H6" s="1064"/>
      <c r="I6" s="1064"/>
      <c r="J6" s="1064"/>
    </row>
    <row r="7" spans="1:13" ht="19.5" customHeight="1">
      <c r="A7" s="1061"/>
      <c r="B7" s="176" t="s">
        <v>123</v>
      </c>
      <c r="C7" s="176" t="s">
        <v>123</v>
      </c>
      <c r="D7" s="176" t="s">
        <v>123</v>
      </c>
      <c r="E7" s="176" t="s">
        <v>127</v>
      </c>
      <c r="F7" s="176" t="s">
        <v>130</v>
      </c>
      <c r="G7" s="176" t="s">
        <v>127</v>
      </c>
      <c r="H7" s="1064"/>
      <c r="I7" s="1064"/>
      <c r="J7" s="1064"/>
      <c r="K7" s="65" t="s">
        <v>313</v>
      </c>
    </row>
    <row r="8" spans="1:13" ht="21.75" customHeight="1">
      <c r="A8" s="177" t="s">
        <v>79</v>
      </c>
      <c r="B8" s="178"/>
      <c r="C8" s="178"/>
      <c r="D8" s="178"/>
      <c r="E8" s="38"/>
      <c r="F8" s="38">
        <v>153820</v>
      </c>
      <c r="G8" s="38"/>
      <c r="H8" s="38">
        <v>549629.1</v>
      </c>
      <c r="I8" s="180" t="e">
        <f>+F8*100/(MAX(B8:D8)*24*K8)</f>
        <v>#DIV/0!</v>
      </c>
      <c r="J8" s="181">
        <f>+H8/F8</f>
        <v>3.5731965934208816</v>
      </c>
      <c r="K8" s="57">
        <v>31</v>
      </c>
      <c r="M8" s="67">
        <f>E8+G8</f>
        <v>0</v>
      </c>
    </row>
    <row r="9" spans="1:13" ht="21.75" customHeight="1">
      <c r="A9" s="177" t="s">
        <v>80</v>
      </c>
      <c r="B9" s="178"/>
      <c r="C9" s="178"/>
      <c r="D9" s="178"/>
      <c r="E9" s="38"/>
      <c r="F9" s="38">
        <v>149380</v>
      </c>
      <c r="G9" s="38"/>
      <c r="H9" s="181">
        <v>541712.93999999994</v>
      </c>
      <c r="I9" s="180" t="e">
        <f t="shared" ref="I9:I19" si="0">+F9*100/(MAX(B9:D9)*24*K9)</f>
        <v>#DIV/0!</v>
      </c>
      <c r="J9" s="181">
        <f t="shared" ref="J9:J19" si="1">+H9/F9</f>
        <v>3.6264087561922609</v>
      </c>
      <c r="K9" s="57">
        <v>28</v>
      </c>
    </row>
    <row r="10" spans="1:13" ht="21.75" customHeight="1">
      <c r="A10" s="177" t="s">
        <v>81</v>
      </c>
      <c r="B10" s="178"/>
      <c r="C10" s="178"/>
      <c r="D10" s="178"/>
      <c r="E10" s="38"/>
      <c r="F10" s="38">
        <v>192120</v>
      </c>
      <c r="G10" s="38"/>
      <c r="H10" s="181">
        <v>691034.58</v>
      </c>
      <c r="I10" s="180" t="e">
        <f t="shared" si="0"/>
        <v>#DIV/0!</v>
      </c>
      <c r="J10" s="181">
        <f t="shared" si="1"/>
        <v>3.5968903810118675</v>
      </c>
      <c r="K10" s="57">
        <v>31</v>
      </c>
    </row>
    <row r="11" spans="1:13" ht="21.75" customHeight="1">
      <c r="A11" s="177" t="s">
        <v>82</v>
      </c>
      <c r="B11" s="178"/>
      <c r="C11" s="178"/>
      <c r="D11" s="178"/>
      <c r="E11" s="38"/>
      <c r="F11" s="38">
        <v>193920</v>
      </c>
      <c r="G11" s="38"/>
      <c r="H11" s="181">
        <v>666765.36</v>
      </c>
      <c r="I11" s="180" t="e">
        <f t="shared" si="0"/>
        <v>#DIV/0!</v>
      </c>
      <c r="J11" s="181">
        <f t="shared" si="1"/>
        <v>3.4383527227722772</v>
      </c>
      <c r="K11" s="57">
        <v>30</v>
      </c>
    </row>
    <row r="12" spans="1:13" ht="21.75" customHeight="1">
      <c r="A12" s="177" t="s">
        <v>83</v>
      </c>
      <c r="B12" s="178"/>
      <c r="C12" s="178"/>
      <c r="D12" s="178"/>
      <c r="E12" s="38"/>
      <c r="F12" s="38">
        <v>211780</v>
      </c>
      <c r="G12" s="38"/>
      <c r="H12" s="181">
        <v>682087.27</v>
      </c>
      <c r="I12" s="180" t="e">
        <f t="shared" si="0"/>
        <v>#DIV/0!</v>
      </c>
      <c r="J12" s="181">
        <f t="shared" si="1"/>
        <v>3.2207350552460099</v>
      </c>
      <c r="K12" s="57">
        <v>31</v>
      </c>
    </row>
    <row r="13" spans="1:13" ht="21.75" customHeight="1">
      <c r="A13" s="177" t="s">
        <v>84</v>
      </c>
      <c r="B13" s="178"/>
      <c r="C13" s="178"/>
      <c r="D13" s="178"/>
      <c r="E13" s="38"/>
      <c r="F13" s="38">
        <v>134960</v>
      </c>
      <c r="G13" s="38"/>
      <c r="H13" s="181">
        <v>447571.43</v>
      </c>
      <c r="I13" s="180" t="e">
        <f t="shared" si="0"/>
        <v>#DIV/0!</v>
      </c>
      <c r="J13" s="181">
        <f t="shared" si="1"/>
        <v>3.3163265411973919</v>
      </c>
      <c r="K13" s="57">
        <v>30</v>
      </c>
    </row>
    <row r="14" spans="1:13" ht="21.75" customHeight="1">
      <c r="A14" s="177" t="s">
        <v>85</v>
      </c>
      <c r="B14" s="178"/>
      <c r="C14" s="178"/>
      <c r="D14" s="178"/>
      <c r="E14" s="38"/>
      <c r="F14" s="38">
        <v>131440</v>
      </c>
      <c r="G14" s="38"/>
      <c r="H14" s="181">
        <v>428467.14</v>
      </c>
      <c r="I14" s="180" t="e">
        <f t="shared" si="0"/>
        <v>#DIV/0!</v>
      </c>
      <c r="J14" s="181">
        <f t="shared" si="1"/>
        <v>3.2597926049908703</v>
      </c>
      <c r="K14" s="57">
        <v>31</v>
      </c>
    </row>
    <row r="15" spans="1:13" ht="21.75" customHeight="1">
      <c r="A15" s="177" t="s">
        <v>86</v>
      </c>
      <c r="B15" s="178"/>
      <c r="C15" s="178"/>
      <c r="D15" s="178"/>
      <c r="E15" s="38"/>
      <c r="F15" s="38">
        <v>182580</v>
      </c>
      <c r="G15" s="38"/>
      <c r="H15" s="181">
        <v>598153.89</v>
      </c>
      <c r="I15" s="180" t="e">
        <f t="shared" si="0"/>
        <v>#DIV/0!</v>
      </c>
      <c r="J15" s="181">
        <f t="shared" si="1"/>
        <v>3.2761194544857051</v>
      </c>
      <c r="K15" s="57">
        <v>31</v>
      </c>
    </row>
    <row r="16" spans="1:13" ht="21.75" customHeight="1">
      <c r="A16" s="177" t="s">
        <v>87</v>
      </c>
      <c r="B16" s="178"/>
      <c r="C16" s="178"/>
      <c r="D16" s="178"/>
      <c r="E16" s="38"/>
      <c r="F16" s="38">
        <v>168620</v>
      </c>
      <c r="G16" s="38"/>
      <c r="H16" s="181">
        <v>559199.44999999995</v>
      </c>
      <c r="I16" s="180" t="e">
        <f t="shared" si="0"/>
        <v>#DIV/0!</v>
      </c>
      <c r="J16" s="181">
        <f t="shared" si="1"/>
        <v>3.3163293203653184</v>
      </c>
      <c r="K16" s="57">
        <v>30</v>
      </c>
    </row>
    <row r="17" spans="1:11" ht="21.75" customHeight="1">
      <c r="A17" s="177" t="s">
        <v>88</v>
      </c>
      <c r="B17" s="178"/>
      <c r="C17" s="178"/>
      <c r="D17" s="178"/>
      <c r="E17" s="38"/>
      <c r="F17" s="38">
        <v>222880</v>
      </c>
      <c r="G17" s="38"/>
      <c r="H17" s="181">
        <v>556222.25</v>
      </c>
      <c r="I17" s="180" t="e">
        <f t="shared" si="0"/>
        <v>#DIV/0!</v>
      </c>
      <c r="J17" s="181">
        <f t="shared" si="1"/>
        <v>2.4956131101938261</v>
      </c>
      <c r="K17" s="57">
        <v>31</v>
      </c>
    </row>
    <row r="18" spans="1:11" ht="21.75" customHeight="1">
      <c r="A18" s="177" t="s">
        <v>89</v>
      </c>
      <c r="B18" s="178"/>
      <c r="C18" s="178"/>
      <c r="D18" s="178"/>
      <c r="E18" s="38"/>
      <c r="F18" s="38">
        <v>172240</v>
      </c>
      <c r="G18" s="38"/>
      <c r="H18" s="181">
        <v>574673.54</v>
      </c>
      <c r="I18" s="180" t="e">
        <f t="shared" si="0"/>
        <v>#DIV/0!</v>
      </c>
      <c r="J18" s="181">
        <f t="shared" si="1"/>
        <v>3.336469693450999</v>
      </c>
      <c r="K18" s="57">
        <v>30</v>
      </c>
    </row>
    <row r="19" spans="1:11" ht="21.75" customHeight="1">
      <c r="A19" s="177" t="s">
        <v>90</v>
      </c>
      <c r="B19" s="178"/>
      <c r="C19" s="178"/>
      <c r="D19" s="178"/>
      <c r="E19" s="38"/>
      <c r="F19" s="38">
        <v>128180</v>
      </c>
      <c r="G19" s="38"/>
      <c r="H19" s="181">
        <v>415061.16000000003</v>
      </c>
      <c r="I19" s="180" t="e">
        <f t="shared" si="0"/>
        <v>#DIV/0!</v>
      </c>
      <c r="J19" s="181">
        <f t="shared" si="1"/>
        <v>3.2381117178967078</v>
      </c>
      <c r="K19" s="57">
        <v>31</v>
      </c>
    </row>
    <row r="20" spans="1:11" ht="21.75" customHeight="1">
      <c r="A20" s="1240" t="s">
        <v>120</v>
      </c>
      <c r="B20" s="1240"/>
      <c r="C20" s="1240"/>
      <c r="D20" s="1240"/>
      <c r="E20" s="180">
        <f>SUM(E8:E19)</f>
        <v>0</v>
      </c>
      <c r="F20" s="181">
        <f>SUM(F8:F19)</f>
        <v>2041920</v>
      </c>
      <c r="G20" s="180">
        <f>SUM(G8:G19)</f>
        <v>0</v>
      </c>
      <c r="H20" s="181">
        <f>SUM(H8:H19)</f>
        <v>6710578.1100000003</v>
      </c>
      <c r="I20" s="182"/>
      <c r="J20" s="183"/>
    </row>
    <row r="21" spans="1:11" ht="21.75" customHeight="1">
      <c r="A21" s="1240" t="s">
        <v>132</v>
      </c>
      <c r="B21" s="1240"/>
      <c r="C21" s="1240"/>
      <c r="D21" s="1240"/>
      <c r="E21" s="180" t="e">
        <f>AVERAGE(E8:E19)</f>
        <v>#DIV/0!</v>
      </c>
      <c r="F21" s="181">
        <f>AVERAGE(F8:F19)</f>
        <v>170160</v>
      </c>
      <c r="G21" s="180" t="e">
        <f>AVERAGE(G8:G19)</f>
        <v>#DIV/0!</v>
      </c>
      <c r="H21" s="181">
        <f>AVERAGE(H8:H19)</f>
        <v>559214.84250000003</v>
      </c>
      <c r="I21" s="180" t="e">
        <f>AVERAGE(I8:I19)</f>
        <v>#DIV/0!</v>
      </c>
      <c r="J21" s="181">
        <f>ROUND(AVERAGE(J8:J19),2)</f>
        <v>3.31</v>
      </c>
    </row>
    <row r="22" spans="1:11" s="44" customFormat="1" ht="23.25" customHeight="1">
      <c r="A22" s="13" t="s">
        <v>133</v>
      </c>
      <c r="B22" s="13" t="s">
        <v>134</v>
      </c>
      <c r="C22" s="13"/>
      <c r="D22" s="13"/>
      <c r="E22" s="13"/>
      <c r="F22" s="13"/>
      <c r="G22" s="13"/>
      <c r="H22" s="13"/>
      <c r="I22" s="13"/>
      <c r="J22" s="13"/>
    </row>
    <row r="23" spans="1:11" s="44" customFormat="1" ht="17.25">
      <c r="A23" s="13"/>
      <c r="B23" s="13" t="s">
        <v>135</v>
      </c>
      <c r="C23" s="13"/>
      <c r="D23" s="13"/>
      <c r="E23" s="13"/>
      <c r="F23" s="13"/>
      <c r="G23" s="13"/>
      <c r="H23" s="13"/>
      <c r="I23" s="13"/>
      <c r="J23" s="13"/>
    </row>
    <row r="24" spans="1:11" s="44" customFormat="1" ht="17.25">
      <c r="A24" s="13"/>
      <c r="B24" s="13" t="s">
        <v>136</v>
      </c>
      <c r="C24" s="13"/>
      <c r="D24" s="13"/>
      <c r="E24" s="13"/>
      <c r="F24" s="13"/>
      <c r="G24" s="13"/>
      <c r="H24" s="13"/>
      <c r="I24" s="13"/>
      <c r="J24" s="13"/>
    </row>
    <row r="25" spans="1:11" s="44" customFormat="1" ht="21" customHeight="1">
      <c r="A25" s="13"/>
      <c r="B25" s="13" t="s">
        <v>382</v>
      </c>
      <c r="C25" s="13"/>
      <c r="D25" s="13"/>
      <c r="E25" s="13"/>
      <c r="F25" s="13"/>
      <c r="G25" s="13"/>
      <c r="H25" s="13"/>
      <c r="I25" s="13"/>
      <c r="J25" s="13"/>
    </row>
    <row r="26" spans="1:11" s="60" customFormat="1" ht="18.75">
      <c r="A26" s="84"/>
      <c r="B26" s="14" t="s">
        <v>25</v>
      </c>
      <c r="C26" s="184"/>
      <c r="D26" s="185"/>
      <c r="E26" s="185"/>
      <c r="F26" s="185"/>
      <c r="G26" s="185"/>
      <c r="H26" s="185"/>
      <c r="I26" s="185"/>
      <c r="J26" s="185"/>
    </row>
    <row r="27" spans="1:11" s="60" customFormat="1" ht="18" customHeight="1">
      <c r="A27" s="184"/>
      <c r="B27" s="184"/>
      <c r="C27" s="14" t="s">
        <v>26</v>
      </c>
      <c r="D27" s="184"/>
      <c r="E27" s="184"/>
      <c r="F27" s="186"/>
      <c r="G27" s="186"/>
      <c r="H27" s="186"/>
      <c r="I27" s="186"/>
      <c r="J27" s="184"/>
    </row>
    <row r="28" spans="1:11" ht="1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</row>
    <row r="29" spans="1:11" ht="21.75">
      <c r="A29" s="1241" t="s">
        <v>1095</v>
      </c>
      <c r="B29" s="1241"/>
      <c r="C29" s="1241"/>
      <c r="D29" s="1241"/>
      <c r="E29" s="1241"/>
      <c r="F29" s="1241"/>
      <c r="G29" s="1241"/>
      <c r="H29" s="1241"/>
      <c r="I29" s="1241"/>
      <c r="J29" s="1241"/>
    </row>
    <row r="30" spans="1:11" s="62" customFormat="1" ht="21.75">
      <c r="A30" s="168"/>
      <c r="B30" s="169" t="s">
        <v>316</v>
      </c>
      <c r="C30" s="170"/>
      <c r="D30" s="168"/>
      <c r="E30" s="169" t="s">
        <v>314</v>
      </c>
      <c r="F30" s="170" t="s">
        <v>120</v>
      </c>
      <c r="G30" s="171"/>
      <c r="H30" s="169" t="s">
        <v>315</v>
      </c>
      <c r="I30" s="170" t="s">
        <v>120</v>
      </c>
      <c r="J30" s="171"/>
    </row>
    <row r="31" spans="1:11" s="62" customFormat="1" ht="5.45" customHeight="1">
      <c r="A31" s="168"/>
      <c r="B31" s="169"/>
      <c r="C31" s="172"/>
      <c r="D31" s="168"/>
      <c r="E31" s="169"/>
      <c r="F31" s="172"/>
      <c r="G31" s="173"/>
      <c r="H31" s="169"/>
      <c r="I31" s="172"/>
      <c r="J31" s="173"/>
    </row>
    <row r="32" spans="1:11" ht="19.5" customHeight="1">
      <c r="A32" s="1061" t="s">
        <v>72</v>
      </c>
      <c r="B32" s="1125" t="s">
        <v>121</v>
      </c>
      <c r="C32" s="1125"/>
      <c r="D32" s="1125"/>
      <c r="E32" s="1125"/>
      <c r="F32" s="1125" t="s">
        <v>128</v>
      </c>
      <c r="G32" s="1125"/>
      <c r="H32" s="1064" t="s">
        <v>380</v>
      </c>
      <c r="I32" s="1064" t="s">
        <v>381</v>
      </c>
      <c r="J32" s="1064" t="s">
        <v>131</v>
      </c>
    </row>
    <row r="33" spans="1:11" ht="19.5" customHeight="1">
      <c r="A33" s="1061"/>
      <c r="B33" s="175" t="s">
        <v>122</v>
      </c>
      <c r="C33" s="175" t="s">
        <v>124</v>
      </c>
      <c r="D33" s="175" t="s">
        <v>125</v>
      </c>
      <c r="E33" s="175" t="s">
        <v>126</v>
      </c>
      <c r="F33" s="175" t="s">
        <v>129</v>
      </c>
      <c r="G33" s="175" t="s">
        <v>126</v>
      </c>
      <c r="H33" s="1064"/>
      <c r="I33" s="1064"/>
      <c r="J33" s="1064"/>
    </row>
    <row r="34" spans="1:11" ht="27.75" customHeight="1">
      <c r="A34" s="1061"/>
      <c r="B34" s="176" t="s">
        <v>123</v>
      </c>
      <c r="C34" s="176" t="s">
        <v>123</v>
      </c>
      <c r="D34" s="176" t="s">
        <v>123</v>
      </c>
      <c r="E34" s="176" t="s">
        <v>127</v>
      </c>
      <c r="F34" s="176" t="s">
        <v>130</v>
      </c>
      <c r="G34" s="176" t="s">
        <v>127</v>
      </c>
      <c r="H34" s="1064"/>
      <c r="I34" s="1064"/>
      <c r="J34" s="1064"/>
      <c r="K34" s="65" t="s">
        <v>313</v>
      </c>
    </row>
    <row r="35" spans="1:11" ht="21.75" customHeight="1">
      <c r="A35" s="190" t="s">
        <v>79</v>
      </c>
      <c r="B35" s="178"/>
      <c r="C35" s="178"/>
      <c r="D35" s="179"/>
      <c r="E35" s="38"/>
      <c r="F35" s="191">
        <v>139120</v>
      </c>
      <c r="G35" s="38"/>
      <c r="H35" s="38">
        <v>461173.20999999996</v>
      </c>
      <c r="I35" s="180" t="e">
        <f t="shared" ref="I35:I46" si="2">+F35*100/(MAX(B35:C35)*24*K35)</f>
        <v>#DIV/0!</v>
      </c>
      <c r="J35" s="181">
        <f t="shared" ref="J35:J46" si="3">+H35/F35</f>
        <v>3.3149310667050025</v>
      </c>
      <c r="K35" s="57">
        <v>31</v>
      </c>
    </row>
    <row r="36" spans="1:11" ht="21.75" customHeight="1">
      <c r="A36" s="190" t="s">
        <v>80</v>
      </c>
      <c r="B36" s="178"/>
      <c r="C36" s="178"/>
      <c r="D36" s="179"/>
      <c r="E36" s="38"/>
      <c r="F36" s="191">
        <v>142480</v>
      </c>
      <c r="G36" s="38"/>
      <c r="H36" s="181">
        <v>468068.51</v>
      </c>
      <c r="I36" s="180" t="e">
        <f t="shared" si="2"/>
        <v>#DIV/0!</v>
      </c>
      <c r="J36" s="181">
        <f t="shared" si="3"/>
        <v>3.2851523722627736</v>
      </c>
      <c r="K36" s="57">
        <v>28</v>
      </c>
    </row>
    <row r="37" spans="1:11" ht="21.75" customHeight="1">
      <c r="A37" s="190" t="s">
        <v>81</v>
      </c>
      <c r="B37" s="178"/>
      <c r="C37" s="178"/>
      <c r="D37" s="179"/>
      <c r="E37" s="38"/>
      <c r="F37" s="191">
        <v>185760</v>
      </c>
      <c r="G37" s="38"/>
      <c r="H37" s="181">
        <v>605916.63</v>
      </c>
      <c r="I37" s="180" t="e">
        <f t="shared" si="2"/>
        <v>#DIV/0!</v>
      </c>
      <c r="J37" s="181">
        <f t="shared" si="3"/>
        <v>3.2618250968992246</v>
      </c>
      <c r="K37" s="57">
        <v>31</v>
      </c>
    </row>
    <row r="38" spans="1:11" ht="21.75" customHeight="1">
      <c r="A38" s="190" t="s">
        <v>82</v>
      </c>
      <c r="B38" s="178"/>
      <c r="C38" s="178"/>
      <c r="D38" s="179"/>
      <c r="E38" s="38"/>
      <c r="F38" s="191">
        <v>169160</v>
      </c>
      <c r="G38" s="38"/>
      <c r="H38" s="181">
        <v>529180.99</v>
      </c>
      <c r="I38" s="180" t="e">
        <f t="shared" si="2"/>
        <v>#DIV/0!</v>
      </c>
      <c r="J38" s="181">
        <f t="shared" si="3"/>
        <v>3.1282867699219672</v>
      </c>
      <c r="K38" s="57">
        <v>30</v>
      </c>
    </row>
    <row r="39" spans="1:11" ht="21.75" customHeight="1">
      <c r="A39" s="190" t="s">
        <v>83</v>
      </c>
      <c r="B39" s="178"/>
      <c r="C39" s="178"/>
      <c r="D39" s="179"/>
      <c r="E39" s="38"/>
      <c r="F39" s="191">
        <v>179360</v>
      </c>
      <c r="G39" s="38"/>
      <c r="H39" s="181">
        <v>600321.64999999991</v>
      </c>
      <c r="I39" s="180" t="e">
        <f t="shared" si="2"/>
        <v>#DIV/0!</v>
      </c>
      <c r="J39" s="181">
        <f t="shared" si="3"/>
        <v>3.3470207961641387</v>
      </c>
      <c r="K39" s="57">
        <v>31</v>
      </c>
    </row>
    <row r="40" spans="1:11" ht="21.75" customHeight="1">
      <c r="A40" s="190" t="s">
        <v>84</v>
      </c>
      <c r="B40" s="178"/>
      <c r="C40" s="178"/>
      <c r="D40" s="179"/>
      <c r="E40" s="38"/>
      <c r="F40" s="191">
        <v>129600</v>
      </c>
      <c r="G40" s="38"/>
      <c r="H40" s="181">
        <v>443294.53</v>
      </c>
      <c r="I40" s="180" t="e">
        <f t="shared" si="2"/>
        <v>#DIV/0!</v>
      </c>
      <c r="J40" s="181">
        <f t="shared" si="3"/>
        <v>3.4204824845679016</v>
      </c>
      <c r="K40" s="57">
        <v>30</v>
      </c>
    </row>
    <row r="41" spans="1:11" ht="21.75" customHeight="1">
      <c r="A41" s="190" t="s">
        <v>85</v>
      </c>
      <c r="B41" s="178"/>
      <c r="C41" s="178"/>
      <c r="D41" s="179"/>
      <c r="E41" s="38"/>
      <c r="F41" s="192">
        <v>122280</v>
      </c>
      <c r="G41" s="38"/>
      <c r="H41" s="181">
        <v>414783.18</v>
      </c>
      <c r="I41" s="180" t="e">
        <f t="shared" si="2"/>
        <v>#DIV/0!</v>
      </c>
      <c r="J41" s="181">
        <f t="shared" si="3"/>
        <v>3.3920770363101078</v>
      </c>
      <c r="K41" s="57">
        <v>31</v>
      </c>
    </row>
    <row r="42" spans="1:11" ht="21.75" customHeight="1">
      <c r="A42" s="190" t="s">
        <v>86</v>
      </c>
      <c r="B42" s="178"/>
      <c r="C42" s="178"/>
      <c r="D42" s="179"/>
      <c r="E42" s="38"/>
      <c r="F42" s="192">
        <v>163120</v>
      </c>
      <c r="G42" s="38"/>
      <c r="H42" s="181">
        <v>561978.76</v>
      </c>
      <c r="I42" s="180" t="e">
        <f t="shared" si="2"/>
        <v>#DIV/0!</v>
      </c>
      <c r="J42" s="181">
        <f t="shared" si="3"/>
        <v>3.4451861206473762</v>
      </c>
      <c r="K42" s="57">
        <v>31</v>
      </c>
    </row>
    <row r="43" spans="1:11" ht="21.75" customHeight="1">
      <c r="A43" s="190" t="s">
        <v>87</v>
      </c>
      <c r="B43" s="178"/>
      <c r="C43" s="178"/>
      <c r="D43" s="179"/>
      <c r="E43" s="38"/>
      <c r="F43" s="193">
        <v>173100</v>
      </c>
      <c r="G43" s="38"/>
      <c r="H43" s="181">
        <v>600744.14999999991</v>
      </c>
      <c r="I43" s="180" t="e">
        <f t="shared" si="2"/>
        <v>#DIV/0!</v>
      </c>
      <c r="J43" s="181">
        <f t="shared" si="3"/>
        <v>3.4705034662045056</v>
      </c>
      <c r="K43" s="57">
        <v>30</v>
      </c>
    </row>
    <row r="44" spans="1:11" ht="21.75" customHeight="1">
      <c r="A44" s="190" t="s">
        <v>88</v>
      </c>
      <c r="B44" s="178"/>
      <c r="C44" s="178"/>
      <c r="D44" s="179"/>
      <c r="E44" s="38"/>
      <c r="F44" s="194">
        <v>152180</v>
      </c>
      <c r="G44" s="38"/>
      <c r="H44" s="181">
        <v>526960.08000000007</v>
      </c>
      <c r="I44" s="180" t="e">
        <f t="shared" si="2"/>
        <v>#DIV/0!</v>
      </c>
      <c r="J44" s="181">
        <f t="shared" si="3"/>
        <v>3.4627420160336451</v>
      </c>
      <c r="K44" s="57">
        <v>31</v>
      </c>
    </row>
    <row r="45" spans="1:11" ht="21.75" customHeight="1">
      <c r="A45" s="190" t="s">
        <v>89</v>
      </c>
      <c r="B45" s="178"/>
      <c r="C45" s="178"/>
      <c r="D45" s="179"/>
      <c r="E45" s="38"/>
      <c r="F45" s="194">
        <v>139220</v>
      </c>
      <c r="G45" s="38"/>
      <c r="H45" s="181">
        <v>494204.44</v>
      </c>
      <c r="I45" s="180" t="e">
        <f t="shared" si="2"/>
        <v>#DIV/0!</v>
      </c>
      <c r="J45" s="181">
        <f t="shared" si="3"/>
        <v>3.5498092228128142</v>
      </c>
      <c r="K45" s="57">
        <v>30</v>
      </c>
    </row>
    <row r="46" spans="1:11" ht="21.75" customHeight="1">
      <c r="A46" s="190" t="s">
        <v>90</v>
      </c>
      <c r="B46" s="178"/>
      <c r="C46" s="178"/>
      <c r="D46" s="179"/>
      <c r="E46" s="38"/>
      <c r="F46" s="38">
        <v>114504</v>
      </c>
      <c r="G46" s="38"/>
      <c r="H46" s="181">
        <v>399171.74</v>
      </c>
      <c r="I46" s="180" t="e">
        <f t="shared" si="2"/>
        <v>#DIV/0!</v>
      </c>
      <c r="J46" s="181">
        <f t="shared" si="3"/>
        <v>3.4860942849158105</v>
      </c>
      <c r="K46" s="57">
        <v>31</v>
      </c>
    </row>
    <row r="47" spans="1:11" ht="21.75" customHeight="1">
      <c r="A47" s="1240" t="s">
        <v>120</v>
      </c>
      <c r="B47" s="1240"/>
      <c r="C47" s="1240"/>
      <c r="D47" s="1240"/>
      <c r="E47" s="180">
        <f>SUM(E35:E46)</f>
        <v>0</v>
      </c>
      <c r="F47" s="181">
        <f>SUM(F35:F46)</f>
        <v>1809884</v>
      </c>
      <c r="G47" s="180">
        <f>SUM(G35:G46)</f>
        <v>0</v>
      </c>
      <c r="H47" s="181">
        <f>SUM(H35:H46)</f>
        <v>6105797.870000002</v>
      </c>
      <c r="I47" s="182"/>
      <c r="J47" s="183"/>
    </row>
    <row r="48" spans="1:11" ht="21.75" customHeight="1">
      <c r="A48" s="1240" t="s">
        <v>132</v>
      </c>
      <c r="B48" s="1240"/>
      <c r="C48" s="1240"/>
      <c r="D48" s="1240"/>
      <c r="E48" s="180" t="e">
        <f>AVERAGE(E35:E46)</f>
        <v>#DIV/0!</v>
      </c>
      <c r="F48" s="181">
        <f>AVERAGE(F35:F46)</f>
        <v>150823.66666666666</v>
      </c>
      <c r="G48" s="180" t="e">
        <f>AVERAGE(G35:G46)</f>
        <v>#DIV/0!</v>
      </c>
      <c r="H48" s="181">
        <f>AVERAGE(H35:H46)</f>
        <v>508816.48916666681</v>
      </c>
      <c r="I48" s="180" t="e">
        <f>AVERAGE(I35:I46)</f>
        <v>#DIV/0!</v>
      </c>
      <c r="J48" s="181">
        <f>ROUND(AVERAGE(J35:J46),2)</f>
        <v>3.38</v>
      </c>
    </row>
    <row r="49" spans="1:10" s="44" customFormat="1" ht="21.75">
      <c r="A49" s="23" t="s">
        <v>133</v>
      </c>
      <c r="B49" s="23" t="s">
        <v>134</v>
      </c>
      <c r="C49" s="23"/>
      <c r="D49" s="23"/>
      <c r="E49" s="23"/>
      <c r="F49" s="23"/>
      <c r="G49" s="23"/>
      <c r="H49" s="23"/>
      <c r="I49" s="23"/>
      <c r="J49" s="23"/>
    </row>
    <row r="50" spans="1:10" s="44" customFormat="1" ht="21.75">
      <c r="A50" s="23"/>
      <c r="B50" s="23" t="s">
        <v>135</v>
      </c>
      <c r="C50" s="23"/>
      <c r="D50" s="23"/>
      <c r="E50" s="23"/>
      <c r="F50" s="23"/>
      <c r="G50" s="23"/>
      <c r="H50" s="23"/>
      <c r="I50" s="23"/>
      <c r="J50" s="23"/>
    </row>
    <row r="51" spans="1:10" s="44" customFormat="1" ht="21.75">
      <c r="A51" s="23"/>
      <c r="B51" s="23" t="s">
        <v>136</v>
      </c>
      <c r="C51" s="23"/>
      <c r="D51" s="23"/>
      <c r="E51" s="23"/>
      <c r="F51" s="23"/>
      <c r="G51" s="23"/>
      <c r="H51" s="23"/>
      <c r="I51" s="23"/>
      <c r="J51" s="23"/>
    </row>
    <row r="52" spans="1:10" s="44" customFormat="1" ht="21.75">
      <c r="A52" s="23"/>
      <c r="B52" s="23" t="s">
        <v>382</v>
      </c>
      <c r="C52" s="23"/>
      <c r="D52" s="23"/>
      <c r="E52" s="23"/>
      <c r="F52" s="23"/>
      <c r="G52" s="23"/>
      <c r="H52" s="23"/>
      <c r="I52" s="23"/>
      <c r="J52" s="23"/>
    </row>
    <row r="53" spans="1:10" s="60" customFormat="1" ht="21.75">
      <c r="A53" s="83"/>
      <c r="B53" s="83" t="s">
        <v>25</v>
      </c>
      <c r="C53" s="83"/>
      <c r="D53" s="86"/>
      <c r="E53" s="86"/>
      <c r="F53" s="86"/>
      <c r="G53" s="86"/>
      <c r="H53" s="86"/>
      <c r="I53" s="86"/>
      <c r="J53" s="86"/>
    </row>
    <row r="54" spans="1:10" s="60" customFormat="1" ht="18" customHeight="1">
      <c r="A54" s="83"/>
      <c r="B54" s="83"/>
      <c r="C54" s="83" t="s">
        <v>26</v>
      </c>
      <c r="D54" s="83"/>
      <c r="E54" s="83"/>
      <c r="F54" s="195"/>
      <c r="G54" s="195"/>
      <c r="H54" s="195"/>
      <c r="I54" s="195"/>
      <c r="J54" s="83"/>
    </row>
    <row r="62" spans="1:10">
      <c r="G62" s="68"/>
    </row>
    <row r="63" spans="1:10">
      <c r="G63" s="68"/>
    </row>
    <row r="64" spans="1:10">
      <c r="G64" s="68"/>
    </row>
    <row r="65" spans="7:7">
      <c r="G65" s="68"/>
    </row>
    <row r="66" spans="7:7">
      <c r="G66" s="68"/>
    </row>
    <row r="67" spans="7:7">
      <c r="G67" s="68"/>
    </row>
    <row r="68" spans="7:7">
      <c r="G68" s="68"/>
    </row>
    <row r="69" spans="7:7">
      <c r="G69" s="68"/>
    </row>
    <row r="70" spans="7:7">
      <c r="G70" s="68"/>
    </row>
    <row r="71" spans="7:7">
      <c r="G71" s="68"/>
    </row>
    <row r="72" spans="7:7">
      <c r="G72" s="68"/>
    </row>
    <row r="73" spans="7:7">
      <c r="G73" s="68"/>
    </row>
    <row r="74" spans="7:7">
      <c r="G74" s="68"/>
    </row>
    <row r="75" spans="7:7">
      <c r="G75" s="68"/>
    </row>
  </sheetData>
  <mergeCells count="19">
    <mergeCell ref="A2:J2"/>
    <mergeCell ref="A5:A7"/>
    <mergeCell ref="B5:E5"/>
    <mergeCell ref="F5:G5"/>
    <mergeCell ref="B1:D1"/>
    <mergeCell ref="A21:D21"/>
    <mergeCell ref="I5:I7"/>
    <mergeCell ref="A20:D20"/>
    <mergeCell ref="H5:H7"/>
    <mergeCell ref="J5:J7"/>
    <mergeCell ref="A48:D48"/>
    <mergeCell ref="A29:J29"/>
    <mergeCell ref="I32:I34"/>
    <mergeCell ref="B32:E32"/>
    <mergeCell ref="F32:G32"/>
    <mergeCell ref="H32:H34"/>
    <mergeCell ref="A47:D47"/>
    <mergeCell ref="A32:A34"/>
    <mergeCell ref="J32:J34"/>
  </mergeCells>
  <phoneticPr fontId="3" type="noConversion"/>
  <pageMargins left="0.78740157480314965" right="0.78740157480314965" top="0.78740157480314965" bottom="0.39370078740157483" header="0.31496062992125984" footer="0.31496062992125984"/>
  <pageSetup paperSize="9" scale="90" firstPageNumber="12" orientation="landscape" r:id="rId1"/>
  <rowBreaks count="1" manualBreakCount="1">
    <brk id="27" max="9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8:J15"/>
  <sheetViews>
    <sheetView showGridLines="0" view="pageBreakPreview" topLeftCell="A7" zoomScaleSheetLayoutView="100" workbookViewId="0">
      <selection activeCell="H14" sqref="H14"/>
    </sheetView>
  </sheetViews>
  <sheetFormatPr defaultColWidth="9" defaultRowHeight="21"/>
  <cols>
    <col min="1" max="1" width="6.25" style="57" customWidth="1"/>
    <col min="2" max="4" width="9.625" style="57" customWidth="1"/>
    <col min="5" max="5" width="11.875" style="57" customWidth="1"/>
    <col min="6" max="6" width="13.375" style="57" customWidth="1"/>
    <col min="7" max="7" width="14.375" style="57" customWidth="1"/>
    <col min="8" max="8" width="15.375" style="57" customWidth="1"/>
    <col min="9" max="9" width="15.25" style="57" customWidth="1"/>
    <col min="10" max="10" width="14.625" style="57" customWidth="1"/>
    <col min="11" max="16384" width="9" style="57"/>
  </cols>
  <sheetData>
    <row r="8" spans="1:10" ht="21.75">
      <c r="A8" s="23"/>
      <c r="B8" s="23"/>
      <c r="C8" s="23"/>
      <c r="D8" s="23"/>
      <c r="E8" s="23"/>
      <c r="F8" s="23"/>
      <c r="G8" s="23"/>
    </row>
    <row r="9" spans="1:10" ht="21.75">
      <c r="A9" s="23"/>
      <c r="B9" s="23"/>
      <c r="C9" s="23"/>
      <c r="D9" s="23"/>
      <c r="E9" s="23"/>
      <c r="F9" s="23"/>
      <c r="G9" s="23"/>
    </row>
    <row r="10" spans="1:10" ht="21.75">
      <c r="A10" s="23"/>
      <c r="B10" s="23"/>
      <c r="C10" s="23"/>
      <c r="D10" s="23"/>
      <c r="E10" s="23"/>
      <c r="F10" s="23"/>
      <c r="G10" s="23"/>
    </row>
    <row r="11" spans="1:10" ht="21.75">
      <c r="A11" s="23"/>
      <c r="B11" s="23"/>
      <c r="C11" s="23"/>
      <c r="D11" s="23"/>
      <c r="E11" s="23"/>
      <c r="F11" s="23"/>
      <c r="G11" s="23"/>
    </row>
    <row r="12" spans="1:10" ht="21.75">
      <c r="A12" s="23"/>
      <c r="B12" s="23"/>
      <c r="C12" s="23"/>
      <c r="D12" s="23"/>
      <c r="E12" s="23"/>
      <c r="F12" s="23"/>
      <c r="G12" s="23"/>
    </row>
    <row r="13" spans="1:10" ht="57">
      <c r="A13" s="1199" t="s">
        <v>20</v>
      </c>
      <c r="B13" s="1199"/>
      <c r="C13" s="1199"/>
      <c r="D13" s="1199"/>
      <c r="E13" s="1199"/>
      <c r="F13" s="1199"/>
      <c r="G13" s="1199"/>
      <c r="H13" s="66"/>
      <c r="I13" s="66"/>
      <c r="J13" s="66"/>
    </row>
    <row r="14" spans="1:10" ht="54">
      <c r="A14" s="1201" t="s">
        <v>2</v>
      </c>
      <c r="B14" s="1201"/>
      <c r="C14" s="1201"/>
      <c r="D14" s="1201"/>
      <c r="E14" s="1201"/>
      <c r="F14" s="1201"/>
      <c r="G14" s="1201"/>
    </row>
    <row r="15" spans="1:10" ht="54">
      <c r="A15" s="1201" t="s">
        <v>157</v>
      </c>
      <c r="B15" s="1201"/>
      <c r="C15" s="1201"/>
      <c r="D15" s="1201"/>
      <c r="E15" s="1201"/>
      <c r="F15" s="1201"/>
      <c r="G15" s="1201"/>
    </row>
  </sheetData>
  <mergeCells count="3">
    <mergeCell ref="A13:G13"/>
    <mergeCell ref="A14:G14"/>
    <mergeCell ref="A15:G15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H78"/>
  <sheetViews>
    <sheetView showGridLines="0" view="pageBreakPreview" topLeftCell="A23" zoomScale="70" zoomScaleSheetLayoutView="70" workbookViewId="0">
      <selection activeCell="A28" sqref="A28:Q28"/>
    </sheetView>
  </sheetViews>
  <sheetFormatPr defaultColWidth="9" defaultRowHeight="21"/>
  <cols>
    <col min="1" max="1" width="9.375" style="57" customWidth="1"/>
    <col min="2" max="2" width="8.25" style="57" customWidth="1"/>
    <col min="3" max="14" width="7.75" style="57" customWidth="1"/>
    <col min="15" max="15" width="8.375" style="57" customWidth="1"/>
    <col min="16" max="16" width="9.125" style="57" customWidth="1"/>
    <col min="17" max="17" width="11.375" style="57" customWidth="1"/>
    <col min="18" max="19" width="9.125" style="58" customWidth="1"/>
    <col min="20" max="16384" width="9" style="57"/>
  </cols>
  <sheetData>
    <row r="1" spans="1:34" s="53" customFormat="1" ht="19.5" customHeight="1">
      <c r="A1" s="91" t="s">
        <v>3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54"/>
      <c r="S1" s="54"/>
    </row>
    <row r="2" spans="1:34" s="53" customFormat="1" ht="17.25" customHeight="1">
      <c r="A2" s="934" t="s">
        <v>1092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934"/>
      <c r="R2" s="54"/>
      <c r="S2" s="54"/>
    </row>
    <row r="3" spans="1:34" ht="5.25" customHeight="1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</row>
    <row r="4" spans="1:34" ht="24">
      <c r="A4" s="188" t="s">
        <v>137</v>
      </c>
      <c r="B4" s="188" t="s">
        <v>139</v>
      </c>
      <c r="C4" s="1042" t="s">
        <v>141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98" t="s">
        <v>143</v>
      </c>
      <c r="Q4" s="199" t="s">
        <v>144</v>
      </c>
      <c r="R4" s="58" t="s">
        <v>342</v>
      </c>
      <c r="S4" s="58" t="s">
        <v>342</v>
      </c>
      <c r="V4" s="1243" t="s">
        <v>141</v>
      </c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</row>
    <row r="5" spans="1:34" ht="24">
      <c r="A5" s="189" t="s">
        <v>138</v>
      </c>
      <c r="B5" s="189" t="s">
        <v>140</v>
      </c>
      <c r="C5" s="200" t="s">
        <v>79</v>
      </c>
      <c r="D5" s="200" t="s">
        <v>80</v>
      </c>
      <c r="E5" s="200" t="s">
        <v>81</v>
      </c>
      <c r="F5" s="200" t="s">
        <v>82</v>
      </c>
      <c r="G5" s="200" t="s">
        <v>83</v>
      </c>
      <c r="H5" s="200" t="s">
        <v>84</v>
      </c>
      <c r="I5" s="200" t="s">
        <v>85</v>
      </c>
      <c r="J5" s="200" t="s">
        <v>86</v>
      </c>
      <c r="K5" s="200" t="s">
        <v>87</v>
      </c>
      <c r="L5" s="200" t="s">
        <v>88</v>
      </c>
      <c r="M5" s="200" t="s">
        <v>89</v>
      </c>
      <c r="N5" s="200" t="s">
        <v>90</v>
      </c>
      <c r="O5" s="201" t="s">
        <v>120</v>
      </c>
      <c r="P5" s="202" t="s">
        <v>142</v>
      </c>
      <c r="Q5" s="203" t="s">
        <v>145</v>
      </c>
      <c r="R5" s="58" t="s">
        <v>343</v>
      </c>
      <c r="S5" s="58" t="s">
        <v>344</v>
      </c>
      <c r="V5" s="69" t="s">
        <v>79</v>
      </c>
      <c r="W5" s="69" t="s">
        <v>80</v>
      </c>
      <c r="X5" s="69" t="s">
        <v>81</v>
      </c>
      <c r="Y5" s="69" t="s">
        <v>82</v>
      </c>
      <c r="Z5" s="69" t="s">
        <v>83</v>
      </c>
      <c r="AA5" s="69" t="s">
        <v>84</v>
      </c>
      <c r="AB5" s="69" t="s">
        <v>85</v>
      </c>
      <c r="AC5" s="69" t="s">
        <v>86</v>
      </c>
      <c r="AD5" s="69" t="s">
        <v>87</v>
      </c>
      <c r="AE5" s="69" t="s">
        <v>88</v>
      </c>
      <c r="AF5" s="69" t="s">
        <v>89</v>
      </c>
      <c r="AG5" s="69" t="s">
        <v>90</v>
      </c>
      <c r="AH5" s="70" t="s">
        <v>120</v>
      </c>
    </row>
    <row r="6" spans="1:34" ht="24">
      <c r="A6" s="154" t="s">
        <v>146</v>
      </c>
      <c r="B6" s="177" t="s">
        <v>147</v>
      </c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5">
        <f>SUM(C6:N6)</f>
        <v>0</v>
      </c>
      <c r="P6" s="206"/>
      <c r="Q6" s="207"/>
      <c r="R6" s="71" t="e">
        <f>O7/O6</f>
        <v>#DIV/0!</v>
      </c>
      <c r="S6" s="71" t="e">
        <f>O7/Q6</f>
        <v>#DIV/0!</v>
      </c>
      <c r="U6" s="64" t="s">
        <v>1004</v>
      </c>
      <c r="V6" s="63">
        <f>(C6*$P$6)+(C8*$P$8)+($C$10*$P$10)+(C12*$P$12)+(C14*$P$14)+(C16*$P$16)</f>
        <v>0</v>
      </c>
      <c r="W6" s="63">
        <f>(D6*$P$6)+(D8*$P$8)+($D$10*$P$10)+(D12*$P$12)+(D14*$P$14)+(D16*$P$16)</f>
        <v>0</v>
      </c>
      <c r="X6" s="63">
        <f>(E6*$P$6)+(E8*$P$8)+($E$10*$P$10)+(E12*$P$12)+(E14*$P$14)+(E16*$P$16)</f>
        <v>0</v>
      </c>
      <c r="Y6" s="63">
        <f>(F6*$P$6)+(F8*$P$8)+($F$10*$P$10)+(F12*$P$12)+(F14*$P$14)+(F16*$P$16)</f>
        <v>0</v>
      </c>
      <c r="Z6" s="63">
        <f>(G6*$P$6)+(G8*$P$8)+($G$10*$P$10)+(G12*$P$12)+(G14*$P$14)+(G16*$P$16)</f>
        <v>0</v>
      </c>
      <c r="AA6" s="63">
        <f>(H6*$P$6)+(H8*$P$8)+($H$10*$P$10)+(H12*$P$12)+(H14*$P$14)+(H16*$P$16)</f>
        <v>0</v>
      </c>
      <c r="AB6" s="63">
        <f>(I6*$P$6)+(I8*$P$8)+($I$10*$P$10)+(I12*$P$12)+(I14*$P$14)+(I16*$P$16)</f>
        <v>0</v>
      </c>
      <c r="AC6" s="63">
        <f>(J6*$P$6)+(J8*$P$8)+($J$10*$P$10)+(J12*$P$12)+(J14*$P$14)+(J16*$P$16)</f>
        <v>0</v>
      </c>
      <c r="AD6" s="63">
        <f>(K6*$P$6)+(K8*$P$8)+($K$10*$P$10)+(K12*$P$12)+(K14*$P$14)+(K16*$P$16)</f>
        <v>0</v>
      </c>
      <c r="AE6" s="63">
        <f>(L6*$P$6)+(L8*$P$8)+($L$10*$P$10)+(L12*$P$12)+(L14*$P$14)+(L16*$P$16)</f>
        <v>0</v>
      </c>
      <c r="AF6" s="63">
        <f>(M6*$P$6)+(M8*$P$8)+($M$10*$P$10)+(M12*$P$12)+(M14*$P$14)+(M16*$P$16)</f>
        <v>0</v>
      </c>
      <c r="AG6" s="63">
        <f>(N6*$P$6)+(N8*$P$8)+($N$10*$P$10)+(N12*$P$12)+(N14*$P$14)+(N16*$P$16)</f>
        <v>0</v>
      </c>
      <c r="AH6" s="63">
        <f>(O6*$P$6)+(O8*$P$8)+($C$10*$P$10)+(O12*$P$12)+(O14*$P$14)+(O16*$P$16)</f>
        <v>0</v>
      </c>
    </row>
    <row r="7" spans="1:34" ht="24">
      <c r="A7" s="147" t="s">
        <v>383</v>
      </c>
      <c r="B7" s="177" t="s">
        <v>148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5">
        <f t="shared" ref="O7:O22" si="0">SUM(C7:N7)</f>
        <v>0</v>
      </c>
      <c r="P7" s="209"/>
      <c r="Q7" s="210"/>
      <c r="U7" s="64" t="s">
        <v>1036</v>
      </c>
      <c r="V7" s="63">
        <f>(C32*$P$32)+(C34*$P$34)+(C36*$P$36)+(C38*$P$38)+(C40*$P$40)+(C42*$P$42)</f>
        <v>0</v>
      </c>
      <c r="W7" s="63">
        <f t="shared" ref="W7:AH7" si="1">(D32*$P$32)+(D34*$P$34)+(D36*$P$36)+(D38*$P$38)+(D40*$P$40)+(D42*$P$42)</f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v>0</v>
      </c>
      <c r="AH7" s="63">
        <f t="shared" si="1"/>
        <v>0</v>
      </c>
    </row>
    <row r="8" spans="1:34" ht="24">
      <c r="A8" s="1244" t="s">
        <v>149</v>
      </c>
      <c r="B8" s="177" t="s">
        <v>147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6"/>
      <c r="Q8" s="207"/>
      <c r="R8" s="71" t="e">
        <f>O9/O8</f>
        <v>#DIV/0!</v>
      </c>
      <c r="S8" s="71" t="e">
        <f>O9/Q8</f>
        <v>#DIV/0!</v>
      </c>
    </row>
    <row r="9" spans="1:34" ht="24">
      <c r="A9" s="1244"/>
      <c r="B9" s="177" t="s">
        <v>148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09"/>
      <c r="Q9" s="210"/>
    </row>
    <row r="10" spans="1:34" ht="21" customHeight="1">
      <c r="A10" s="1245" t="s">
        <v>150</v>
      </c>
      <c r="B10" s="177" t="s">
        <v>151</v>
      </c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5">
        <f t="shared" si="0"/>
        <v>0</v>
      </c>
      <c r="P10" s="206"/>
      <c r="Q10" s="207"/>
      <c r="R10" s="71" t="e">
        <f>O11/O10</f>
        <v>#DIV/0!</v>
      </c>
      <c r="S10" s="71" t="e">
        <f>O11/Q10</f>
        <v>#DIV/0!</v>
      </c>
    </row>
    <row r="11" spans="1:34" ht="21" customHeight="1">
      <c r="A11" s="1245"/>
      <c r="B11" s="177" t="s">
        <v>148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5">
        <f t="shared" si="0"/>
        <v>0</v>
      </c>
      <c r="P11" s="209"/>
      <c r="Q11" s="210"/>
    </row>
    <row r="12" spans="1:34" ht="21" customHeight="1">
      <c r="A12" s="1244" t="s">
        <v>153</v>
      </c>
      <c r="B12" s="177" t="s">
        <v>152</v>
      </c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5">
        <f t="shared" si="0"/>
        <v>0</v>
      </c>
      <c r="P12" s="206"/>
      <c r="Q12" s="207"/>
      <c r="R12" s="71" t="e">
        <f>O13/O12</f>
        <v>#DIV/0!</v>
      </c>
      <c r="S12" s="71" t="e">
        <f>O13/Q12</f>
        <v>#DIV/0!</v>
      </c>
    </row>
    <row r="13" spans="1:34" ht="21" customHeight="1">
      <c r="A13" s="1244"/>
      <c r="B13" s="177" t="s">
        <v>148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5">
        <f t="shared" si="0"/>
        <v>0</v>
      </c>
      <c r="P13" s="209"/>
      <c r="Q13" s="210"/>
    </row>
    <row r="14" spans="1:34" ht="21" customHeight="1">
      <c r="A14" s="154" t="s">
        <v>154</v>
      </c>
      <c r="B14" s="177" t="s">
        <v>155</v>
      </c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5">
        <f t="shared" si="0"/>
        <v>0</v>
      </c>
      <c r="P14" s="206"/>
      <c r="Q14" s="207"/>
      <c r="R14" s="71" t="e">
        <f>O15/O14</f>
        <v>#DIV/0!</v>
      </c>
      <c r="S14" s="71" t="e">
        <f>O15/Q14</f>
        <v>#DIV/0!</v>
      </c>
    </row>
    <row r="15" spans="1:34" ht="24">
      <c r="A15" s="147" t="s">
        <v>161</v>
      </c>
      <c r="B15" s="177" t="s">
        <v>148</v>
      </c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5">
        <f t="shared" si="0"/>
        <v>0</v>
      </c>
      <c r="P15" s="209"/>
      <c r="Q15" s="210"/>
    </row>
    <row r="16" spans="1:34" ht="24">
      <c r="A16" s="214" t="s">
        <v>659</v>
      </c>
      <c r="B16" s="177" t="s">
        <v>155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5">
        <f t="shared" si="0"/>
        <v>0</v>
      </c>
      <c r="P16" s="206"/>
      <c r="Q16" s="207"/>
      <c r="R16" s="71" t="e">
        <f>O17/O16</f>
        <v>#DIV/0!</v>
      </c>
      <c r="S16" s="71" t="e">
        <f>O17/Q16</f>
        <v>#DIV/0!</v>
      </c>
    </row>
    <row r="17" spans="1:19" ht="27">
      <c r="A17" s="215" t="s">
        <v>1078</v>
      </c>
      <c r="B17" s="177" t="s">
        <v>148</v>
      </c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5">
        <f t="shared" si="0"/>
        <v>0</v>
      </c>
      <c r="P17" s="209"/>
      <c r="Q17" s="210"/>
    </row>
    <row r="18" spans="1:19" ht="24">
      <c r="A18" s="1244" t="s">
        <v>92</v>
      </c>
      <c r="B18" s="177" t="s">
        <v>158</v>
      </c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5">
        <f t="shared" si="0"/>
        <v>0</v>
      </c>
      <c r="P18" s="206"/>
      <c r="Q18" s="207"/>
      <c r="R18" s="71" t="e">
        <f>O19/O18</f>
        <v>#DIV/0!</v>
      </c>
      <c r="S18" s="71" t="e">
        <f>O19/Q18</f>
        <v>#DIV/0!</v>
      </c>
    </row>
    <row r="19" spans="1:19" ht="24">
      <c r="A19" s="1244"/>
      <c r="B19" s="177" t="s">
        <v>148</v>
      </c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5">
        <f t="shared" si="0"/>
        <v>0</v>
      </c>
      <c r="P19" s="216"/>
      <c r="Q19" s="210"/>
    </row>
    <row r="20" spans="1:19" ht="18.75" customHeight="1">
      <c r="A20" s="1042" t="s">
        <v>156</v>
      </c>
      <c r="B20" s="1042"/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217">
        <f>Q6+Q8+Q10</f>
        <v>0</v>
      </c>
    </row>
    <row r="21" spans="1:19" ht="24">
      <c r="A21" s="1245" t="s">
        <v>157</v>
      </c>
      <c r="B21" s="177" t="s">
        <v>345</v>
      </c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5">
        <f t="shared" si="0"/>
        <v>0</v>
      </c>
      <c r="P21" s="206"/>
      <c r="Q21" s="207">
        <f>O21*P21</f>
        <v>0</v>
      </c>
      <c r="R21" s="71" t="e">
        <f>O22/O21</f>
        <v>#DIV/0!</v>
      </c>
      <c r="S21" s="71" t="e">
        <f>O22/Q21</f>
        <v>#DIV/0!</v>
      </c>
    </row>
    <row r="22" spans="1:19" ht="24">
      <c r="A22" s="1245"/>
      <c r="B22" s="177" t="s">
        <v>148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5">
        <f t="shared" si="0"/>
        <v>0</v>
      </c>
      <c r="P22" s="216"/>
      <c r="Q22" s="210"/>
    </row>
    <row r="23" spans="1:19" ht="19.5" customHeight="1">
      <c r="A23" s="1042" t="s">
        <v>159</v>
      </c>
      <c r="B23" s="1042"/>
      <c r="C23" s="1042"/>
      <c r="D23" s="1042"/>
      <c r="E23" s="1042"/>
      <c r="F23" s="1042"/>
      <c r="G23" s="1042"/>
      <c r="H23" s="1042"/>
      <c r="I23" s="1042"/>
      <c r="J23" s="1042"/>
      <c r="K23" s="1042"/>
      <c r="L23" s="1042"/>
      <c r="M23" s="1042"/>
      <c r="N23" s="1042"/>
      <c r="O23" s="1042"/>
      <c r="P23" s="1042"/>
      <c r="Q23" s="217">
        <v>0</v>
      </c>
    </row>
    <row r="24" spans="1:19" ht="18.75" customHeight="1">
      <c r="A24" s="1042" t="s">
        <v>160</v>
      </c>
      <c r="B24" s="1042"/>
      <c r="C24" s="1042"/>
      <c r="D24" s="1042"/>
      <c r="E24" s="1042"/>
      <c r="F24" s="1042"/>
      <c r="G24" s="1042"/>
      <c r="H24" s="1042"/>
      <c r="I24" s="1042"/>
      <c r="J24" s="1042"/>
      <c r="K24" s="1042"/>
      <c r="L24" s="1042"/>
      <c r="M24" s="1042"/>
      <c r="N24" s="1042"/>
      <c r="O24" s="1042"/>
      <c r="P24" s="1042"/>
      <c r="Q24" s="217">
        <f>Q23+Q20</f>
        <v>0</v>
      </c>
    </row>
    <row r="25" spans="1:19" ht="21" customHeight="1">
      <c r="A25" s="197" t="s">
        <v>565</v>
      </c>
      <c r="B25" s="92" t="s">
        <v>551</v>
      </c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</row>
    <row r="26" spans="1:19" ht="3.75" customHeight="1">
      <c r="A26" s="197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</row>
    <row r="27" spans="1:19" ht="18.75" customHeight="1">
      <c r="A27" s="197" t="s">
        <v>3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</row>
    <row r="28" spans="1:19" s="53" customFormat="1" ht="21" customHeight="1">
      <c r="A28" s="934" t="s">
        <v>1093</v>
      </c>
      <c r="B28" s="934"/>
      <c r="C28" s="934"/>
      <c r="D28" s="934"/>
      <c r="E28" s="934"/>
      <c r="F28" s="934"/>
      <c r="G28" s="934"/>
      <c r="H28" s="934"/>
      <c r="I28" s="934"/>
      <c r="J28" s="934"/>
      <c r="K28" s="934"/>
      <c r="L28" s="934"/>
      <c r="M28" s="934"/>
      <c r="N28" s="934"/>
      <c r="O28" s="934"/>
      <c r="P28" s="934"/>
      <c r="Q28" s="934"/>
      <c r="R28" s="54"/>
      <c r="S28" s="54"/>
    </row>
    <row r="29" spans="1:19" ht="2.25" hidden="1" customHeight="1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</row>
    <row r="30" spans="1:19" ht="24">
      <c r="A30" s="188" t="s">
        <v>137</v>
      </c>
      <c r="B30" s="188" t="s">
        <v>139</v>
      </c>
      <c r="C30" s="1042" t="s">
        <v>141</v>
      </c>
      <c r="D30" s="1042"/>
      <c r="E30" s="1042"/>
      <c r="F30" s="1042"/>
      <c r="G30" s="1042"/>
      <c r="H30" s="1042"/>
      <c r="I30" s="1042"/>
      <c r="J30" s="1042"/>
      <c r="K30" s="1042"/>
      <c r="L30" s="1042"/>
      <c r="M30" s="1042"/>
      <c r="N30" s="1042"/>
      <c r="O30" s="1042"/>
      <c r="P30" s="198" t="s">
        <v>143</v>
      </c>
      <c r="Q30" s="199" t="s">
        <v>144</v>
      </c>
      <c r="R30" s="58" t="s">
        <v>342</v>
      </c>
      <c r="S30" s="58" t="s">
        <v>342</v>
      </c>
    </row>
    <row r="31" spans="1:19" ht="24">
      <c r="A31" s="189" t="s">
        <v>138</v>
      </c>
      <c r="B31" s="189" t="s">
        <v>140</v>
      </c>
      <c r="C31" s="200" t="s">
        <v>79</v>
      </c>
      <c r="D31" s="200" t="s">
        <v>80</v>
      </c>
      <c r="E31" s="200" t="s">
        <v>81</v>
      </c>
      <c r="F31" s="200" t="s">
        <v>82</v>
      </c>
      <c r="G31" s="200" t="s">
        <v>83</v>
      </c>
      <c r="H31" s="200" t="s">
        <v>84</v>
      </c>
      <c r="I31" s="200" t="s">
        <v>85</v>
      </c>
      <c r="J31" s="200" t="s">
        <v>86</v>
      </c>
      <c r="K31" s="200" t="s">
        <v>87</v>
      </c>
      <c r="L31" s="200" t="s">
        <v>88</v>
      </c>
      <c r="M31" s="200" t="s">
        <v>89</v>
      </c>
      <c r="N31" s="200" t="s">
        <v>90</v>
      </c>
      <c r="O31" s="201" t="s">
        <v>120</v>
      </c>
      <c r="P31" s="202" t="s">
        <v>142</v>
      </c>
      <c r="Q31" s="203" t="s">
        <v>145</v>
      </c>
      <c r="R31" s="58" t="s">
        <v>343</v>
      </c>
      <c r="S31" s="58" t="s">
        <v>344</v>
      </c>
    </row>
    <row r="32" spans="1:19" ht="24">
      <c r="A32" s="154" t="s">
        <v>146</v>
      </c>
      <c r="B32" s="177" t="s">
        <v>147</v>
      </c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05">
        <f>SUM(C32:N32)</f>
        <v>0</v>
      </c>
      <c r="P32" s="206"/>
      <c r="Q32" s="207">
        <f>O32*P32</f>
        <v>0</v>
      </c>
      <c r="R32" s="71" t="e">
        <f>O33/O32</f>
        <v>#DIV/0!</v>
      </c>
      <c r="S32" s="71" t="e">
        <f>O33/Q32</f>
        <v>#DIV/0!</v>
      </c>
    </row>
    <row r="33" spans="1:19" ht="24">
      <c r="A33" s="147" t="s">
        <v>383</v>
      </c>
      <c r="B33" s="177" t="s">
        <v>148</v>
      </c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05">
        <f t="shared" ref="O33:O48" si="2">SUM(C33:N33)</f>
        <v>0</v>
      </c>
      <c r="P33" s="209"/>
      <c r="Q33" s="210"/>
    </row>
    <row r="34" spans="1:19" ht="24">
      <c r="A34" s="1244" t="s">
        <v>149</v>
      </c>
      <c r="B34" s="177" t="s">
        <v>147</v>
      </c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06"/>
      <c r="Q34" s="207">
        <f>O34*P34</f>
        <v>0</v>
      </c>
      <c r="R34" s="71" t="e">
        <f>O35/O34</f>
        <v>#DIV/0!</v>
      </c>
      <c r="S34" s="71" t="e">
        <f>O35/Q34</f>
        <v>#DIV/0!</v>
      </c>
    </row>
    <row r="35" spans="1:19" ht="24">
      <c r="A35" s="1244"/>
      <c r="B35" s="177" t="s">
        <v>148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09"/>
      <c r="Q35" s="210"/>
    </row>
    <row r="36" spans="1:19" ht="21" customHeight="1">
      <c r="A36" s="1245" t="s">
        <v>150</v>
      </c>
      <c r="B36" s="177" t="s">
        <v>151</v>
      </c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05">
        <f t="shared" si="2"/>
        <v>0</v>
      </c>
      <c r="P36" s="206"/>
      <c r="Q36" s="207">
        <f>O36*P36</f>
        <v>0</v>
      </c>
      <c r="R36" s="71" t="e">
        <f>O37/O36</f>
        <v>#DIV/0!</v>
      </c>
      <c r="S36" s="71" t="e">
        <f>O37/Q36</f>
        <v>#DIV/0!</v>
      </c>
    </row>
    <row r="37" spans="1:19" ht="21" customHeight="1">
      <c r="A37" s="1245"/>
      <c r="B37" s="177" t="s">
        <v>148</v>
      </c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05">
        <f t="shared" si="2"/>
        <v>0</v>
      </c>
      <c r="P37" s="209"/>
      <c r="Q37" s="210"/>
    </row>
    <row r="38" spans="1:19" ht="21" customHeight="1">
      <c r="A38" s="1244" t="s">
        <v>153</v>
      </c>
      <c r="B38" s="177" t="s">
        <v>152</v>
      </c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05">
        <f t="shared" si="2"/>
        <v>0</v>
      </c>
      <c r="P38" s="206"/>
      <c r="Q38" s="207">
        <f>O38*P38</f>
        <v>0</v>
      </c>
      <c r="R38" s="71" t="e">
        <f>O39/O38</f>
        <v>#DIV/0!</v>
      </c>
      <c r="S38" s="71" t="e">
        <f>O39/Q38</f>
        <v>#DIV/0!</v>
      </c>
    </row>
    <row r="39" spans="1:19" ht="21" customHeight="1">
      <c r="A39" s="1244"/>
      <c r="B39" s="177" t="s">
        <v>148</v>
      </c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05">
        <f t="shared" si="2"/>
        <v>0</v>
      </c>
      <c r="P39" s="209"/>
      <c r="Q39" s="210"/>
    </row>
    <row r="40" spans="1:19" ht="21" customHeight="1">
      <c r="A40" s="154" t="s">
        <v>154</v>
      </c>
      <c r="B40" s="177" t="s">
        <v>155</v>
      </c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05">
        <f t="shared" si="2"/>
        <v>0</v>
      </c>
      <c r="P40" s="206"/>
      <c r="Q40" s="207">
        <f>O40*P40</f>
        <v>0</v>
      </c>
      <c r="R40" s="71" t="e">
        <f>O41/O40</f>
        <v>#DIV/0!</v>
      </c>
      <c r="S40" s="71" t="e">
        <f>O41/Q40</f>
        <v>#DIV/0!</v>
      </c>
    </row>
    <row r="41" spans="1:19" ht="24">
      <c r="A41" s="147" t="s">
        <v>161</v>
      </c>
      <c r="B41" s="177" t="s">
        <v>148</v>
      </c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05">
        <f t="shared" si="2"/>
        <v>0</v>
      </c>
      <c r="P41" s="209"/>
      <c r="Q41" s="210"/>
    </row>
    <row r="42" spans="1:19" ht="24">
      <c r="A42" s="214" t="s">
        <v>659</v>
      </c>
      <c r="B42" s="177" t="s">
        <v>155</v>
      </c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05">
        <f t="shared" si="2"/>
        <v>0</v>
      </c>
      <c r="P42" s="206"/>
      <c r="Q42" s="207">
        <f>O42*P42</f>
        <v>0</v>
      </c>
      <c r="R42" s="71" t="e">
        <f>O43/O42</f>
        <v>#DIV/0!</v>
      </c>
      <c r="S42" s="71" t="e">
        <f>O43/Q42</f>
        <v>#DIV/0!</v>
      </c>
    </row>
    <row r="43" spans="1:19" ht="27">
      <c r="A43" s="215" t="s">
        <v>1078</v>
      </c>
      <c r="B43" s="177" t="s">
        <v>148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05">
        <f t="shared" si="2"/>
        <v>0</v>
      </c>
      <c r="P43" s="209"/>
      <c r="Q43" s="210"/>
    </row>
    <row r="44" spans="1:19" ht="24">
      <c r="A44" s="1244" t="s">
        <v>92</v>
      </c>
      <c r="B44" s="177" t="s">
        <v>158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05">
        <f t="shared" si="2"/>
        <v>0</v>
      </c>
      <c r="P44" s="206"/>
      <c r="Q44" s="207">
        <f>O44*P44</f>
        <v>0</v>
      </c>
      <c r="R44" s="71" t="e">
        <f>O45/O44</f>
        <v>#DIV/0!</v>
      </c>
      <c r="S44" s="71" t="e">
        <f>O45/Q44</f>
        <v>#DIV/0!</v>
      </c>
    </row>
    <row r="45" spans="1:19" ht="24">
      <c r="A45" s="1244"/>
      <c r="B45" s="177" t="s">
        <v>148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05">
        <f t="shared" si="2"/>
        <v>0</v>
      </c>
      <c r="P45" s="216"/>
      <c r="Q45" s="210"/>
    </row>
    <row r="46" spans="1:19" ht="19.5" customHeight="1">
      <c r="A46" s="1042" t="s">
        <v>156</v>
      </c>
      <c r="B46" s="1042"/>
      <c r="C46" s="1042"/>
      <c r="D46" s="1042"/>
      <c r="E46" s="1042"/>
      <c r="F46" s="1042"/>
      <c r="G46" s="1042"/>
      <c r="H46" s="1042"/>
      <c r="I46" s="1042"/>
      <c r="J46" s="1042"/>
      <c r="K46" s="1042"/>
      <c r="L46" s="1042"/>
      <c r="M46" s="1042"/>
      <c r="N46" s="1042"/>
      <c r="O46" s="1042"/>
      <c r="P46" s="1042"/>
      <c r="Q46" s="217">
        <f>Q32+Q34+Q36</f>
        <v>0</v>
      </c>
    </row>
    <row r="47" spans="1:19" ht="24">
      <c r="A47" s="1245" t="s">
        <v>157</v>
      </c>
      <c r="B47" s="177" t="s">
        <v>345</v>
      </c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5">
        <f t="shared" si="2"/>
        <v>0</v>
      </c>
      <c r="P47" s="206"/>
      <c r="Q47" s="207">
        <f>O47*P47</f>
        <v>0</v>
      </c>
      <c r="R47" s="71" t="e">
        <f>O48/O47</f>
        <v>#DIV/0!</v>
      </c>
      <c r="S47" s="71" t="e">
        <f>O48/Q47</f>
        <v>#DIV/0!</v>
      </c>
    </row>
    <row r="48" spans="1:19" ht="24">
      <c r="A48" s="1245"/>
      <c r="B48" s="177" t="s">
        <v>148</v>
      </c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5">
        <f t="shared" si="2"/>
        <v>0</v>
      </c>
      <c r="P48" s="216"/>
      <c r="Q48" s="210"/>
    </row>
    <row r="49" spans="1:19" ht="18.75" customHeight="1">
      <c r="A49" s="1042" t="s">
        <v>159</v>
      </c>
      <c r="B49" s="1042"/>
      <c r="C49" s="1042"/>
      <c r="D49" s="1042"/>
      <c r="E49" s="1042"/>
      <c r="F49" s="1042"/>
      <c r="G49" s="1042"/>
      <c r="H49" s="1042"/>
      <c r="I49" s="1042"/>
      <c r="J49" s="1042"/>
      <c r="K49" s="1042"/>
      <c r="L49" s="1042"/>
      <c r="M49" s="1042"/>
      <c r="N49" s="1042"/>
      <c r="O49" s="1042"/>
      <c r="P49" s="1042"/>
      <c r="Q49" s="217">
        <v>0</v>
      </c>
    </row>
    <row r="50" spans="1:19" ht="19.5" customHeight="1">
      <c r="A50" s="1042" t="s">
        <v>160</v>
      </c>
      <c r="B50" s="1042"/>
      <c r="C50" s="1042"/>
      <c r="D50" s="1042"/>
      <c r="E50" s="1042"/>
      <c r="F50" s="1042"/>
      <c r="G50" s="1042"/>
      <c r="H50" s="1042"/>
      <c r="I50" s="1042"/>
      <c r="J50" s="1042"/>
      <c r="K50" s="1042"/>
      <c r="L50" s="1042"/>
      <c r="M50" s="1042"/>
      <c r="N50" s="1042"/>
      <c r="O50" s="1042"/>
      <c r="P50" s="1042"/>
      <c r="Q50" s="217">
        <f>Q49+Q46</f>
        <v>0</v>
      </c>
    </row>
    <row r="51" spans="1:19" ht="21" customHeight="1">
      <c r="A51" s="197" t="s">
        <v>565</v>
      </c>
      <c r="B51" s="92" t="s">
        <v>551</v>
      </c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</row>
    <row r="52" spans="1:19" ht="9.75" customHeight="1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</row>
    <row r="53" spans="1:19" s="55" customFormat="1" ht="20.25" customHeight="1">
      <c r="A53" s="220" t="s">
        <v>458</v>
      </c>
      <c r="B53" s="221" t="s">
        <v>459</v>
      </c>
      <c r="C53" s="222"/>
      <c r="D53" s="221" t="s">
        <v>460</v>
      </c>
      <c r="E53" s="223"/>
      <c r="F53" s="223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56"/>
      <c r="S53" s="56"/>
    </row>
    <row r="54" spans="1:19" s="55" customFormat="1" ht="20.25" customHeight="1">
      <c r="A54" s="224" t="s">
        <v>461</v>
      </c>
      <c r="B54" s="225" t="s">
        <v>462</v>
      </c>
      <c r="C54" s="222"/>
      <c r="D54" s="226" t="s">
        <v>463</v>
      </c>
      <c r="E54" s="223"/>
      <c r="F54" s="223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56"/>
      <c r="S54" s="56"/>
    </row>
    <row r="55" spans="1:19" s="55" customFormat="1" ht="20.25" customHeight="1">
      <c r="A55" s="224" t="s">
        <v>464</v>
      </c>
      <c r="B55" s="225" t="s">
        <v>465</v>
      </c>
      <c r="C55" s="222"/>
      <c r="D55" s="226" t="s">
        <v>466</v>
      </c>
      <c r="E55" s="223"/>
      <c r="F55" s="223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56"/>
      <c r="S55" s="56"/>
    </row>
    <row r="56" spans="1:19" s="55" customFormat="1" ht="20.25" customHeight="1">
      <c r="A56" s="224" t="s">
        <v>467</v>
      </c>
      <c r="B56" s="225" t="s">
        <v>468</v>
      </c>
      <c r="C56" s="222"/>
      <c r="D56" s="226" t="s">
        <v>469</v>
      </c>
      <c r="E56" s="223"/>
      <c r="F56" s="223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56"/>
      <c r="S56" s="56"/>
    </row>
    <row r="57" spans="1:19" s="55" customFormat="1" ht="20.25" customHeight="1">
      <c r="A57" s="224" t="s">
        <v>470</v>
      </c>
      <c r="B57" s="225" t="s">
        <v>149</v>
      </c>
      <c r="C57" s="222"/>
      <c r="D57" s="225" t="s">
        <v>471</v>
      </c>
      <c r="E57" s="223"/>
      <c r="F57" s="223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56"/>
      <c r="S57" s="56"/>
    </row>
    <row r="58" spans="1:19" s="55" customFormat="1" ht="20.25" customHeight="1">
      <c r="A58" s="224" t="s">
        <v>472</v>
      </c>
      <c r="B58" s="227" t="s">
        <v>473</v>
      </c>
      <c r="C58" s="222"/>
      <c r="D58" s="225" t="s">
        <v>474</v>
      </c>
      <c r="E58" s="223"/>
      <c r="F58" s="223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56"/>
      <c r="S58" s="56"/>
    </row>
    <row r="59" spans="1:19" s="55" customFormat="1" ht="20.25" customHeight="1">
      <c r="A59" s="224" t="s">
        <v>475</v>
      </c>
      <c r="B59" s="225" t="s">
        <v>476</v>
      </c>
      <c r="C59" s="222"/>
      <c r="D59" s="225" t="s">
        <v>477</v>
      </c>
      <c r="E59" s="223"/>
      <c r="F59" s="223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56"/>
      <c r="S59" s="56"/>
    </row>
    <row r="60" spans="1:19" s="55" customFormat="1" ht="20.25" customHeight="1">
      <c r="A60" s="224" t="s">
        <v>478</v>
      </c>
      <c r="B60" s="228" t="s">
        <v>479</v>
      </c>
      <c r="C60" s="222"/>
      <c r="D60" s="227" t="s">
        <v>480</v>
      </c>
      <c r="E60" s="229"/>
      <c r="F60" s="223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56"/>
      <c r="S60" s="56"/>
    </row>
    <row r="61" spans="1:19" s="55" customFormat="1" ht="20.25" customHeight="1">
      <c r="A61" s="224" t="s">
        <v>481</v>
      </c>
      <c r="B61" s="227" t="s">
        <v>482</v>
      </c>
      <c r="C61" s="222"/>
      <c r="D61" s="225" t="s">
        <v>483</v>
      </c>
      <c r="E61" s="229"/>
      <c r="F61" s="223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56"/>
      <c r="S61" s="56"/>
    </row>
    <row r="62" spans="1:19" s="55" customFormat="1" ht="20.25" customHeight="1">
      <c r="A62" s="224" t="s">
        <v>484</v>
      </c>
      <c r="B62" s="227" t="s">
        <v>485</v>
      </c>
      <c r="C62" s="222"/>
      <c r="D62" s="230" t="s">
        <v>486</v>
      </c>
      <c r="E62" s="229"/>
      <c r="F62" s="223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56"/>
      <c r="S62" s="56"/>
    </row>
    <row r="63" spans="1:19" s="55" customFormat="1" ht="20.25" customHeight="1">
      <c r="A63" s="224" t="s">
        <v>487</v>
      </c>
      <c r="B63" s="227" t="s">
        <v>488</v>
      </c>
      <c r="C63" s="222"/>
      <c r="D63" s="230" t="s">
        <v>489</v>
      </c>
      <c r="E63" s="229"/>
      <c r="F63" s="223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56"/>
      <c r="S63" s="56"/>
    </row>
    <row r="64" spans="1:19" s="55" customFormat="1" ht="20.25" customHeight="1">
      <c r="A64" s="224" t="s">
        <v>490</v>
      </c>
      <c r="B64" s="227" t="s">
        <v>491</v>
      </c>
      <c r="C64" s="222"/>
      <c r="D64" s="227" t="s">
        <v>492</v>
      </c>
      <c r="E64" s="229"/>
      <c r="F64" s="223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56"/>
      <c r="S64" s="56"/>
    </row>
    <row r="65" spans="1:19" s="55" customFormat="1" ht="20.25" customHeight="1">
      <c r="A65" s="224" t="s">
        <v>493</v>
      </c>
      <c r="B65" s="227" t="s">
        <v>494</v>
      </c>
      <c r="C65" s="222"/>
      <c r="D65" s="227" t="s">
        <v>495</v>
      </c>
      <c r="E65" s="229"/>
      <c r="F65" s="223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56"/>
      <c r="S65" s="56"/>
    </row>
    <row r="66" spans="1:19" s="55" customFormat="1" ht="20.25" customHeight="1">
      <c r="A66" s="224" t="s">
        <v>496</v>
      </c>
      <c r="B66" s="225" t="s">
        <v>497</v>
      </c>
      <c r="C66" s="222"/>
      <c r="D66" s="227" t="s">
        <v>498</v>
      </c>
      <c r="E66" s="229"/>
      <c r="F66" s="223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56"/>
      <c r="S66" s="56"/>
    </row>
    <row r="67" spans="1:19" s="55" customFormat="1" ht="20.25" customHeight="1">
      <c r="A67" s="224" t="s">
        <v>499</v>
      </c>
      <c r="B67" s="225" t="s">
        <v>500</v>
      </c>
      <c r="C67" s="222"/>
      <c r="D67" s="227" t="s">
        <v>501</v>
      </c>
      <c r="E67" s="229"/>
      <c r="F67" s="223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56"/>
      <c r="S67" s="56"/>
    </row>
    <row r="68" spans="1:19" s="55" customFormat="1" ht="20.25" customHeight="1">
      <c r="A68" s="224" t="s">
        <v>502</v>
      </c>
      <c r="B68" s="225" t="s">
        <v>503</v>
      </c>
      <c r="C68" s="222"/>
      <c r="D68" s="227" t="s">
        <v>504</v>
      </c>
      <c r="E68" s="229"/>
      <c r="F68" s="223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56"/>
      <c r="S68" s="56"/>
    </row>
    <row r="69" spans="1:19" s="55" customFormat="1" ht="20.25" customHeight="1">
      <c r="A69" s="224" t="s">
        <v>505</v>
      </c>
      <c r="B69" s="227" t="s">
        <v>506</v>
      </c>
      <c r="C69" s="222"/>
      <c r="D69" s="227" t="s">
        <v>507</v>
      </c>
      <c r="E69" s="229"/>
      <c r="F69" s="223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56"/>
      <c r="S69" s="56"/>
    </row>
    <row r="70" spans="1:19" s="55" customFormat="1" ht="20.25" customHeight="1">
      <c r="A70" s="224" t="s">
        <v>508</v>
      </c>
      <c r="B70" s="227" t="s">
        <v>509</v>
      </c>
      <c r="C70" s="222"/>
      <c r="D70" s="227" t="s">
        <v>510</v>
      </c>
      <c r="E70" s="229"/>
      <c r="F70" s="223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56"/>
      <c r="S70" s="56"/>
    </row>
    <row r="71" spans="1:19" s="55" customFormat="1" ht="20.25" customHeight="1">
      <c r="A71" s="224" t="s">
        <v>511</v>
      </c>
      <c r="B71" s="227" t="s">
        <v>512</v>
      </c>
      <c r="C71" s="222"/>
      <c r="D71" s="227" t="s">
        <v>513</v>
      </c>
      <c r="E71" s="229"/>
      <c r="F71" s="223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56"/>
      <c r="S71" s="56"/>
    </row>
    <row r="72" spans="1:19" s="55" customFormat="1" ht="20.25" customHeight="1">
      <c r="A72" s="224" t="s">
        <v>514</v>
      </c>
      <c r="B72" s="225" t="s">
        <v>515</v>
      </c>
      <c r="C72" s="222"/>
      <c r="D72" s="231" t="s">
        <v>516</v>
      </c>
      <c r="E72" s="223"/>
      <c r="F72" s="223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56"/>
      <c r="S72" s="56"/>
    </row>
    <row r="73" spans="1:19" s="55" customFormat="1" ht="20.25" customHeight="1">
      <c r="A73" s="224" t="s">
        <v>517</v>
      </c>
      <c r="B73" s="225" t="s">
        <v>518</v>
      </c>
      <c r="C73" s="222"/>
      <c r="D73" s="225" t="s">
        <v>519</v>
      </c>
      <c r="E73" s="223"/>
      <c r="F73" s="223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56"/>
      <c r="S73" s="56"/>
    </row>
    <row r="74" spans="1:19" s="55" customFormat="1" ht="20.25" customHeight="1">
      <c r="A74" s="224" t="s">
        <v>520</v>
      </c>
      <c r="B74" s="225" t="s">
        <v>521</v>
      </c>
      <c r="C74" s="222"/>
      <c r="D74" s="225" t="s">
        <v>522</v>
      </c>
      <c r="E74" s="223"/>
      <c r="F74" s="223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56"/>
      <c r="S74" s="56"/>
    </row>
    <row r="75" spans="1:19" s="55" customFormat="1" ht="20.25" customHeight="1">
      <c r="A75" s="224" t="s">
        <v>523</v>
      </c>
      <c r="B75" s="227" t="s">
        <v>524</v>
      </c>
      <c r="C75" s="222"/>
      <c r="D75" s="231" t="s">
        <v>525</v>
      </c>
      <c r="E75" s="223"/>
      <c r="F75" s="223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56"/>
      <c r="S75" s="56"/>
    </row>
    <row r="76" spans="1:19" s="55" customFormat="1" ht="20.25" customHeight="1">
      <c r="A76" s="224" t="s">
        <v>526</v>
      </c>
      <c r="B76" s="225" t="s">
        <v>527</v>
      </c>
      <c r="C76" s="222"/>
      <c r="D76" s="225" t="s">
        <v>528</v>
      </c>
      <c r="E76" s="223"/>
      <c r="F76" s="223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56"/>
      <c r="S76" s="56"/>
    </row>
    <row r="77" spans="1:19" s="55" customFormat="1" ht="20.25" customHeight="1">
      <c r="A77" s="232" t="s">
        <v>162</v>
      </c>
      <c r="B77" s="1246" t="s">
        <v>529</v>
      </c>
      <c r="C77" s="1246"/>
      <c r="D77" s="1246"/>
      <c r="E77" s="1246"/>
      <c r="F77" s="1246"/>
      <c r="G77" s="1246"/>
      <c r="H77" s="1246"/>
      <c r="I77" s="1246"/>
      <c r="J77" s="1246"/>
      <c r="K77" s="1246"/>
      <c r="L77" s="1246"/>
      <c r="M77" s="1246"/>
      <c r="N77" s="1246"/>
      <c r="O77" s="1246"/>
      <c r="P77" s="1246"/>
      <c r="Q77" s="1246"/>
      <c r="R77" s="56"/>
      <c r="S77" s="56"/>
    </row>
    <row r="78" spans="1:19" ht="24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</row>
  </sheetData>
  <mergeCells count="22">
    <mergeCell ref="A2:Q2"/>
    <mergeCell ref="A8:A9"/>
    <mergeCell ref="A10:A11"/>
    <mergeCell ref="A21:A22"/>
    <mergeCell ref="C4:O4"/>
    <mergeCell ref="B77:Q77"/>
    <mergeCell ref="A24:P24"/>
    <mergeCell ref="A50:P50"/>
    <mergeCell ref="A23:P23"/>
    <mergeCell ref="A44:A45"/>
    <mergeCell ref="A34:A35"/>
    <mergeCell ref="A46:P46"/>
    <mergeCell ref="A28:Q28"/>
    <mergeCell ref="A38:A39"/>
    <mergeCell ref="A47:A48"/>
    <mergeCell ref="V4:AH4"/>
    <mergeCell ref="A20:P20"/>
    <mergeCell ref="A18:A19"/>
    <mergeCell ref="A49:P49"/>
    <mergeCell ref="C30:O30"/>
    <mergeCell ref="A12:A13"/>
    <mergeCell ref="A36:A37"/>
  </mergeCells>
  <phoneticPr fontId="3" type="noConversion"/>
  <pageMargins left="0.39370078740157483" right="0.19685039370078741" top="0.78740157480314965" bottom="0.19685039370078741" header="0.31496062992125984" footer="0.31496062992125984"/>
  <pageSetup paperSize="9" scale="94" firstPageNumber="13" orientation="landscape" r:id="rId1"/>
  <rowBreaks count="1" manualBreakCount="1">
    <brk id="5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5"/>
  <sheetViews>
    <sheetView showGridLines="0" view="pageBreakPreview" zoomScaleSheetLayoutView="100" workbookViewId="0">
      <selection activeCell="I14" sqref="I14"/>
    </sheetView>
  </sheetViews>
  <sheetFormatPr defaultColWidth="9" defaultRowHeight="21"/>
  <cols>
    <col min="1" max="1" width="6.25" style="57" customWidth="1"/>
    <col min="2" max="4" width="9.625" style="57" customWidth="1"/>
    <col min="5" max="5" width="11.875" style="57" customWidth="1"/>
    <col min="6" max="6" width="13.375" style="57" customWidth="1"/>
    <col min="7" max="7" width="14.375" style="57" customWidth="1"/>
    <col min="8" max="8" width="15.375" style="57" customWidth="1"/>
    <col min="9" max="9" width="15.25" style="57" customWidth="1"/>
    <col min="10" max="10" width="14.625" style="57" customWidth="1"/>
    <col min="11" max="16384" width="9" style="57"/>
  </cols>
  <sheetData>
    <row r="1" spans="1:10" ht="21.75">
      <c r="A1" s="23"/>
      <c r="B1" s="23"/>
      <c r="C1" s="23"/>
      <c r="D1" s="23"/>
      <c r="E1" s="23"/>
      <c r="F1" s="23"/>
      <c r="G1" s="23"/>
    </row>
    <row r="2" spans="1:10" ht="21.75">
      <c r="A2" s="23"/>
      <c r="B2" s="23"/>
      <c r="C2" s="23"/>
      <c r="D2" s="23"/>
      <c r="E2" s="23"/>
      <c r="F2" s="23"/>
      <c r="G2" s="23"/>
    </row>
    <row r="3" spans="1:10" ht="21.75">
      <c r="A3" s="23"/>
      <c r="B3" s="23"/>
      <c r="C3" s="23"/>
      <c r="D3" s="23"/>
      <c r="E3" s="23"/>
      <c r="F3" s="23"/>
      <c r="G3" s="23"/>
    </row>
    <row r="4" spans="1:10" ht="21.75">
      <c r="A4" s="23"/>
      <c r="B4" s="23"/>
      <c r="C4" s="23"/>
      <c r="D4" s="23"/>
      <c r="E4" s="23"/>
      <c r="F4" s="23"/>
      <c r="G4" s="23"/>
    </row>
    <row r="5" spans="1:10" ht="21.75">
      <c r="A5" s="23"/>
      <c r="B5" s="23"/>
      <c r="C5" s="23"/>
      <c r="D5" s="23"/>
      <c r="E5" s="23"/>
      <c r="F5" s="23"/>
      <c r="G5" s="23"/>
    </row>
    <row r="6" spans="1:10" ht="21.75">
      <c r="A6" s="23"/>
      <c r="B6" s="23"/>
      <c r="C6" s="23"/>
      <c r="D6" s="23"/>
      <c r="E6" s="23"/>
      <c r="F6" s="23"/>
      <c r="G6" s="23"/>
    </row>
    <row r="7" spans="1:10" ht="21.75">
      <c r="A7" s="23"/>
      <c r="B7" s="23"/>
      <c r="C7" s="23"/>
      <c r="D7" s="23"/>
      <c r="E7" s="23"/>
      <c r="F7" s="23"/>
      <c r="G7" s="23"/>
    </row>
    <row r="8" spans="1:10" ht="21.75">
      <c r="A8" s="23"/>
      <c r="B8" s="23"/>
      <c r="C8" s="23"/>
      <c r="D8" s="23"/>
      <c r="E8" s="23"/>
      <c r="F8" s="23"/>
      <c r="G8" s="23"/>
    </row>
    <row r="9" spans="1:10" ht="21.75">
      <c r="A9" s="23"/>
      <c r="B9" s="23"/>
      <c r="C9" s="23"/>
      <c r="D9" s="23"/>
      <c r="E9" s="23"/>
      <c r="F9" s="23"/>
      <c r="G9" s="23"/>
    </row>
    <row r="10" spans="1:10" ht="21.75">
      <c r="A10" s="23"/>
      <c r="B10" s="23"/>
      <c r="C10" s="23"/>
      <c r="D10" s="23"/>
      <c r="E10" s="23"/>
      <c r="F10" s="23"/>
      <c r="G10" s="23"/>
    </row>
    <row r="11" spans="1:10" ht="21.75">
      <c r="A11" s="23"/>
      <c r="B11" s="23"/>
      <c r="C11" s="23"/>
      <c r="D11" s="23"/>
      <c r="E11" s="23"/>
      <c r="F11" s="23"/>
      <c r="G11" s="23"/>
    </row>
    <row r="12" spans="1:10" ht="21.75">
      <c r="A12" s="23"/>
      <c r="B12" s="23"/>
      <c r="C12" s="23"/>
      <c r="D12" s="23"/>
      <c r="E12" s="23"/>
      <c r="F12" s="23"/>
      <c r="G12" s="23"/>
    </row>
    <row r="13" spans="1:10" ht="57">
      <c r="A13" s="1199" t="s">
        <v>21</v>
      </c>
      <c r="B13" s="1199"/>
      <c r="C13" s="1199"/>
      <c r="D13" s="1199"/>
      <c r="E13" s="1199"/>
      <c r="F13" s="1199"/>
      <c r="G13" s="1199"/>
      <c r="H13" s="66"/>
      <c r="I13" s="66"/>
      <c r="J13" s="66"/>
    </row>
    <row r="14" spans="1:10" ht="54">
      <c r="A14" s="1201" t="s">
        <v>4</v>
      </c>
      <c r="B14" s="1201"/>
      <c r="C14" s="1201"/>
      <c r="D14" s="1201"/>
      <c r="E14" s="1201"/>
      <c r="F14" s="1201"/>
      <c r="G14" s="1201"/>
    </row>
    <row r="15" spans="1:10" ht="54">
      <c r="A15" s="1201"/>
      <c r="B15" s="1201"/>
      <c r="C15" s="1201"/>
      <c r="D15" s="1201"/>
      <c r="E15" s="1201"/>
      <c r="F15" s="1201"/>
      <c r="G15" s="1201"/>
    </row>
  </sheetData>
  <mergeCells count="3">
    <mergeCell ref="A13:G13"/>
    <mergeCell ref="A14:G14"/>
    <mergeCell ref="A15:G15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7030A0"/>
  </sheetPr>
  <dimension ref="A1:N46"/>
  <sheetViews>
    <sheetView showGridLines="0" view="pageBreakPreview" topLeftCell="A25" zoomScale="90" zoomScaleSheetLayoutView="90" workbookViewId="0">
      <selection activeCell="E46" sqref="E46"/>
    </sheetView>
  </sheetViews>
  <sheetFormatPr defaultColWidth="9" defaultRowHeight="20.25" customHeight="1"/>
  <cols>
    <col min="1" max="7" width="11.625" style="57" customWidth="1"/>
    <col min="8" max="8" width="15.125" style="57" customWidth="1"/>
    <col min="9" max="10" width="11.625" style="57" customWidth="1"/>
    <col min="11" max="13" width="9" style="75"/>
    <col min="14" max="14" width="9" style="76"/>
    <col min="15" max="16384" width="9" style="57"/>
  </cols>
  <sheetData>
    <row r="1" spans="1:14" s="53" customFormat="1" ht="20.25" customHeight="1">
      <c r="A1" s="92" t="s">
        <v>1079</v>
      </c>
      <c r="B1" s="92"/>
      <c r="C1" s="92"/>
      <c r="D1" s="92"/>
      <c r="E1" s="92"/>
      <c r="F1" s="92"/>
      <c r="G1" s="92"/>
      <c r="H1" s="92"/>
      <c r="I1" s="92"/>
      <c r="J1" s="92"/>
      <c r="K1" s="72"/>
      <c r="L1" s="72"/>
      <c r="M1" s="72"/>
      <c r="N1" s="73"/>
    </row>
    <row r="2" spans="1:14" s="59" customFormat="1" ht="20.25" customHeight="1">
      <c r="A2" s="187"/>
      <c r="B2" s="1073" t="s">
        <v>675</v>
      </c>
      <c r="C2" s="1073"/>
      <c r="D2" s="187"/>
      <c r="E2" s="187"/>
      <c r="F2" s="187"/>
      <c r="G2" s="187" t="s">
        <v>403</v>
      </c>
      <c r="H2" s="233" t="s">
        <v>679</v>
      </c>
      <c r="I2" s="187"/>
      <c r="J2" s="187"/>
      <c r="K2" s="74"/>
      <c r="L2" s="74"/>
      <c r="M2" s="74"/>
      <c r="N2" s="73"/>
    </row>
    <row r="3" spans="1:14" ht="20.25" customHeight="1">
      <c r="A3" s="23"/>
      <c r="B3" s="23"/>
      <c r="C3" s="23"/>
      <c r="D3" s="23"/>
      <c r="E3" s="23"/>
      <c r="F3" s="23"/>
      <c r="G3" s="23"/>
      <c r="H3" s="23"/>
      <c r="I3" s="23"/>
      <c r="J3" s="23"/>
    </row>
    <row r="4" spans="1:14" ht="20.25" customHeight="1">
      <c r="A4" s="934" t="s">
        <v>1080</v>
      </c>
      <c r="B4" s="934"/>
      <c r="C4" s="934"/>
      <c r="D4" s="934"/>
      <c r="E4" s="934"/>
      <c r="F4" s="934"/>
      <c r="G4" s="934"/>
      <c r="H4" s="934"/>
      <c r="I4" s="934"/>
      <c r="J4" s="934"/>
    </row>
    <row r="5" spans="1:14" ht="20.25" customHeight="1">
      <c r="A5" s="23"/>
      <c r="B5" s="23"/>
      <c r="C5" s="23"/>
      <c r="D5" s="23"/>
      <c r="E5" s="23"/>
      <c r="F5" s="23"/>
      <c r="G5" s="23"/>
      <c r="H5" s="23"/>
      <c r="I5" s="23"/>
      <c r="J5" s="23"/>
    </row>
    <row r="6" spans="1:14" ht="20.25" customHeight="1">
      <c r="A6" s="1061" t="s">
        <v>72</v>
      </c>
      <c r="B6" s="1061" t="s">
        <v>165</v>
      </c>
      <c r="C6" s="1061" t="s">
        <v>163</v>
      </c>
      <c r="D6" s="1061"/>
      <c r="E6" s="1061"/>
      <c r="F6" s="1061" t="s">
        <v>384</v>
      </c>
      <c r="G6" s="1249" t="s">
        <v>385</v>
      </c>
      <c r="H6" s="1250"/>
      <c r="I6" s="1168" t="s">
        <v>162</v>
      </c>
      <c r="J6" s="1169"/>
    </row>
    <row r="7" spans="1:14" ht="20.25" customHeight="1">
      <c r="A7" s="1061"/>
      <c r="B7" s="1061"/>
      <c r="C7" s="1061"/>
      <c r="D7" s="1061"/>
      <c r="E7" s="1061"/>
      <c r="F7" s="1061"/>
      <c r="G7" s="1251"/>
      <c r="H7" s="1252"/>
      <c r="I7" s="1255"/>
      <c r="J7" s="1256"/>
    </row>
    <row r="8" spans="1:14" ht="20.25" customHeight="1">
      <c r="A8" s="1061"/>
      <c r="B8" s="1061"/>
      <c r="C8" s="1061"/>
      <c r="D8" s="1061"/>
      <c r="E8" s="1061"/>
      <c r="F8" s="1061"/>
      <c r="G8" s="1251"/>
      <c r="H8" s="1252"/>
      <c r="I8" s="1255"/>
      <c r="J8" s="1256"/>
    </row>
    <row r="9" spans="1:14" ht="20.25" customHeight="1">
      <c r="A9" s="1061"/>
      <c r="B9" s="1061"/>
      <c r="C9" s="234" t="s">
        <v>137</v>
      </c>
      <c r="D9" s="234" t="s">
        <v>129</v>
      </c>
      <c r="E9" s="234" t="s">
        <v>164</v>
      </c>
      <c r="F9" s="1061"/>
      <c r="G9" s="1253"/>
      <c r="H9" s="1254"/>
      <c r="I9" s="1170"/>
      <c r="J9" s="1171"/>
      <c r="N9" s="77">
        <v>55</v>
      </c>
    </row>
    <row r="10" spans="1:14" ht="20.25" customHeight="1">
      <c r="A10" s="190" t="s">
        <v>79</v>
      </c>
      <c r="B10" s="235">
        <v>1226</v>
      </c>
      <c r="C10" s="236" t="s">
        <v>149</v>
      </c>
      <c r="D10" s="237"/>
      <c r="E10" s="236"/>
      <c r="F10" s="238"/>
      <c r="G10" s="1247"/>
      <c r="H10" s="1248"/>
      <c r="I10" s="1247"/>
      <c r="J10" s="1248"/>
      <c r="N10" s="77">
        <f>D10*36.42</f>
        <v>0</v>
      </c>
    </row>
    <row r="11" spans="1:14" ht="20.25" customHeight="1">
      <c r="A11" s="190" t="s">
        <v>80</v>
      </c>
      <c r="B11" s="235">
        <v>1226</v>
      </c>
      <c r="C11" s="236" t="s">
        <v>149</v>
      </c>
      <c r="D11" s="237"/>
      <c r="E11" s="236"/>
      <c r="F11" s="238"/>
      <c r="G11" s="1247"/>
      <c r="H11" s="1248"/>
      <c r="I11" s="1247"/>
      <c r="J11" s="1248"/>
      <c r="N11" s="77">
        <f t="shared" ref="N11:N21" si="0">D11*36.42</f>
        <v>0</v>
      </c>
    </row>
    <row r="12" spans="1:14" ht="20.25" customHeight="1">
      <c r="A12" s="190" t="s">
        <v>81</v>
      </c>
      <c r="B12" s="235">
        <v>1226</v>
      </c>
      <c r="C12" s="236" t="s">
        <v>149</v>
      </c>
      <c r="D12" s="237"/>
      <c r="E12" s="236"/>
      <c r="F12" s="238"/>
      <c r="G12" s="1247"/>
      <c r="H12" s="1248"/>
      <c r="I12" s="1247"/>
      <c r="J12" s="1248"/>
      <c r="N12" s="77">
        <f t="shared" si="0"/>
        <v>0</v>
      </c>
    </row>
    <row r="13" spans="1:14" ht="20.25" customHeight="1">
      <c r="A13" s="190" t="s">
        <v>82</v>
      </c>
      <c r="B13" s="235">
        <v>1226</v>
      </c>
      <c r="C13" s="236" t="s">
        <v>149</v>
      </c>
      <c r="D13" s="237"/>
      <c r="E13" s="236"/>
      <c r="F13" s="238"/>
      <c r="G13" s="1247"/>
      <c r="H13" s="1248"/>
      <c r="I13" s="1247"/>
      <c r="J13" s="1248"/>
      <c r="N13" s="77">
        <f>D13*36.42</f>
        <v>0</v>
      </c>
    </row>
    <row r="14" spans="1:14" ht="20.25" customHeight="1">
      <c r="A14" s="190" t="s">
        <v>83</v>
      </c>
      <c r="B14" s="235">
        <v>1226</v>
      </c>
      <c r="C14" s="236" t="s">
        <v>149</v>
      </c>
      <c r="D14" s="237"/>
      <c r="E14" s="236"/>
      <c r="F14" s="238"/>
      <c r="G14" s="1247"/>
      <c r="H14" s="1248"/>
      <c r="I14" s="1247"/>
      <c r="J14" s="1248"/>
      <c r="N14" s="77">
        <f t="shared" si="0"/>
        <v>0</v>
      </c>
    </row>
    <row r="15" spans="1:14" ht="20.25" customHeight="1">
      <c r="A15" s="190" t="s">
        <v>84</v>
      </c>
      <c r="B15" s="235">
        <v>1226</v>
      </c>
      <c r="C15" s="113" t="s">
        <v>149</v>
      </c>
      <c r="D15" s="237"/>
      <c r="E15" s="236"/>
      <c r="F15" s="238"/>
      <c r="G15" s="1247"/>
      <c r="H15" s="1248"/>
      <c r="I15" s="1247"/>
      <c r="J15" s="1248"/>
      <c r="N15" s="77">
        <f t="shared" si="0"/>
        <v>0</v>
      </c>
    </row>
    <row r="16" spans="1:14" ht="20.25" customHeight="1">
      <c r="A16" s="190" t="s">
        <v>85</v>
      </c>
      <c r="B16" s="235">
        <v>1226</v>
      </c>
      <c r="C16" s="236" t="s">
        <v>149</v>
      </c>
      <c r="D16" s="237"/>
      <c r="E16" s="236"/>
      <c r="F16" s="238"/>
      <c r="G16" s="1247"/>
      <c r="H16" s="1248"/>
      <c r="I16" s="1247"/>
      <c r="J16" s="1248"/>
      <c r="N16" s="77">
        <f t="shared" si="0"/>
        <v>0</v>
      </c>
    </row>
    <row r="17" spans="1:14" ht="20.25" customHeight="1">
      <c r="A17" s="190" t="s">
        <v>86</v>
      </c>
      <c r="B17" s="235">
        <v>1226</v>
      </c>
      <c r="C17" s="236" t="s">
        <v>149</v>
      </c>
      <c r="D17" s="237">
        <v>560</v>
      </c>
      <c r="E17" s="236" t="s">
        <v>147</v>
      </c>
      <c r="F17" s="238">
        <v>2</v>
      </c>
      <c r="G17" s="1247"/>
      <c r="H17" s="1248"/>
      <c r="I17" s="1247"/>
      <c r="J17" s="1248"/>
      <c r="N17" s="77">
        <f>D17*36.42</f>
        <v>20395.2</v>
      </c>
    </row>
    <row r="18" spans="1:14" ht="20.25" customHeight="1">
      <c r="A18" s="190" t="s">
        <v>87</v>
      </c>
      <c r="B18" s="235">
        <v>1226</v>
      </c>
      <c r="C18" s="236" t="s">
        <v>149</v>
      </c>
      <c r="D18" s="237"/>
      <c r="E18" s="236"/>
      <c r="F18" s="238"/>
      <c r="G18" s="1247"/>
      <c r="H18" s="1248"/>
      <c r="I18" s="1247"/>
      <c r="J18" s="1248"/>
      <c r="N18" s="77">
        <f t="shared" si="0"/>
        <v>0</v>
      </c>
    </row>
    <row r="19" spans="1:14" ht="20.25" customHeight="1">
      <c r="A19" s="190" t="s">
        <v>88</v>
      </c>
      <c r="B19" s="235">
        <v>1226</v>
      </c>
      <c r="C19" s="236" t="s">
        <v>149</v>
      </c>
      <c r="D19" s="237"/>
      <c r="E19" s="236"/>
      <c r="F19" s="238"/>
      <c r="G19" s="1247"/>
      <c r="H19" s="1248"/>
      <c r="I19" s="1247"/>
      <c r="J19" s="1248"/>
      <c r="N19" s="77">
        <f t="shared" si="0"/>
        <v>0</v>
      </c>
    </row>
    <row r="20" spans="1:14" ht="20.25" customHeight="1">
      <c r="A20" s="190" t="s">
        <v>89</v>
      </c>
      <c r="B20" s="235">
        <v>1226</v>
      </c>
      <c r="C20" s="236" t="s">
        <v>149</v>
      </c>
      <c r="D20" s="237"/>
      <c r="E20" s="236"/>
      <c r="F20" s="238"/>
      <c r="G20" s="1247"/>
      <c r="H20" s="1248"/>
      <c r="I20" s="1247"/>
      <c r="J20" s="1248"/>
      <c r="N20" s="77">
        <f t="shared" si="0"/>
        <v>0</v>
      </c>
    </row>
    <row r="21" spans="1:14" ht="20.25" customHeight="1">
      <c r="A21" s="190" t="s">
        <v>90</v>
      </c>
      <c r="B21" s="235">
        <v>1226</v>
      </c>
      <c r="C21" s="236" t="s">
        <v>149</v>
      </c>
      <c r="D21" s="237">
        <v>140</v>
      </c>
      <c r="E21" s="236" t="s">
        <v>147</v>
      </c>
      <c r="F21" s="238">
        <v>0.5</v>
      </c>
      <c r="G21" s="1247"/>
      <c r="H21" s="1248"/>
      <c r="I21" s="1247"/>
      <c r="J21" s="1248"/>
      <c r="N21" s="77">
        <f t="shared" si="0"/>
        <v>5098.8</v>
      </c>
    </row>
    <row r="22" spans="1:14" ht="20.25" customHeight="1">
      <c r="A22" s="1125" t="s">
        <v>120</v>
      </c>
      <c r="B22" s="1125"/>
      <c r="C22" s="1125"/>
      <c r="D22" s="239">
        <f>SUM(D10:D21)</f>
        <v>700</v>
      </c>
      <c r="E22" s="239" t="s">
        <v>147</v>
      </c>
      <c r="F22" s="239">
        <f>SUM(F10:F21)</f>
        <v>2.5</v>
      </c>
      <c r="G22" s="1259">
        <f>SUM(G10:H21)</f>
        <v>0</v>
      </c>
      <c r="H22" s="1260"/>
      <c r="I22" s="1257"/>
      <c r="J22" s="1258"/>
      <c r="N22" s="77"/>
    </row>
    <row r="23" spans="1:14" ht="41.25" customHeight="1">
      <c r="A23" s="113"/>
      <c r="B23" s="240"/>
      <c r="C23" s="240"/>
      <c r="D23" s="240"/>
      <c r="E23" s="240"/>
      <c r="F23" s="240"/>
      <c r="G23" s="240"/>
      <c r="H23" s="240"/>
      <c r="I23" s="240"/>
      <c r="J23" s="113"/>
      <c r="N23" s="77"/>
    </row>
    <row r="24" spans="1:14" ht="20.25" customHeight="1">
      <c r="A24" s="92" t="s">
        <v>1079</v>
      </c>
      <c r="B24" s="23"/>
      <c r="C24" s="23"/>
      <c r="D24" s="23"/>
      <c r="E24" s="23"/>
      <c r="F24" s="23"/>
      <c r="G24" s="23"/>
      <c r="H24" s="23"/>
      <c r="I24" s="23"/>
      <c r="J24" s="23"/>
      <c r="N24" s="77"/>
    </row>
    <row r="25" spans="1:14" s="59" customFormat="1" ht="20.25" customHeight="1">
      <c r="A25" s="187"/>
      <c r="B25" s="1073" t="s">
        <v>675</v>
      </c>
      <c r="C25" s="1073"/>
      <c r="D25" s="187"/>
      <c r="E25" s="187"/>
      <c r="F25" s="187"/>
      <c r="G25" s="187" t="s">
        <v>403</v>
      </c>
      <c r="H25" s="233" t="s">
        <v>679</v>
      </c>
      <c r="I25" s="187"/>
      <c r="J25" s="187"/>
      <c r="K25" s="74"/>
      <c r="L25" s="74"/>
      <c r="M25" s="74"/>
      <c r="N25" s="78"/>
    </row>
    <row r="26" spans="1:14" ht="20.2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N26" s="77"/>
    </row>
    <row r="27" spans="1:14" ht="20.25" customHeight="1">
      <c r="A27" s="934" t="s">
        <v>1081</v>
      </c>
      <c r="B27" s="934"/>
      <c r="C27" s="934"/>
      <c r="D27" s="934"/>
      <c r="E27" s="934"/>
      <c r="F27" s="934"/>
      <c r="G27" s="934"/>
      <c r="H27" s="934"/>
      <c r="I27" s="934"/>
      <c r="J27" s="934"/>
      <c r="N27" s="77"/>
    </row>
    <row r="28" spans="1:14" ht="20.2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N28" s="77"/>
    </row>
    <row r="29" spans="1:14" ht="20.25" customHeight="1">
      <c r="A29" s="1061" t="s">
        <v>72</v>
      </c>
      <c r="B29" s="1061" t="s">
        <v>165</v>
      </c>
      <c r="C29" s="1061" t="s">
        <v>163</v>
      </c>
      <c r="D29" s="1061"/>
      <c r="E29" s="1061"/>
      <c r="F29" s="1061" t="s">
        <v>384</v>
      </c>
      <c r="G29" s="1249" t="s">
        <v>385</v>
      </c>
      <c r="H29" s="1250"/>
      <c r="I29" s="1168" t="s">
        <v>162</v>
      </c>
      <c r="J29" s="1169"/>
      <c r="N29" s="77"/>
    </row>
    <row r="30" spans="1:14" ht="20.25" customHeight="1">
      <c r="A30" s="1061"/>
      <c r="B30" s="1061"/>
      <c r="C30" s="1061"/>
      <c r="D30" s="1061"/>
      <c r="E30" s="1061"/>
      <c r="F30" s="1061"/>
      <c r="G30" s="1251"/>
      <c r="H30" s="1252"/>
      <c r="I30" s="1255"/>
      <c r="J30" s="1256"/>
      <c r="N30" s="77"/>
    </row>
    <row r="31" spans="1:14" ht="20.25" customHeight="1">
      <c r="A31" s="1061"/>
      <c r="B31" s="1061"/>
      <c r="C31" s="1061"/>
      <c r="D31" s="1061"/>
      <c r="E31" s="1061"/>
      <c r="F31" s="1061"/>
      <c r="G31" s="1251"/>
      <c r="H31" s="1252"/>
      <c r="I31" s="1255"/>
      <c r="J31" s="1256"/>
      <c r="N31" s="77"/>
    </row>
    <row r="32" spans="1:14" ht="20.25" customHeight="1">
      <c r="A32" s="1061"/>
      <c r="B32" s="1061"/>
      <c r="C32" s="234" t="s">
        <v>137</v>
      </c>
      <c r="D32" s="234" t="s">
        <v>129</v>
      </c>
      <c r="E32" s="234" t="s">
        <v>164</v>
      </c>
      <c r="F32" s="1061"/>
      <c r="G32" s="1253"/>
      <c r="H32" s="1254"/>
      <c r="I32" s="1170"/>
      <c r="J32" s="1171"/>
      <c r="N32" s="77">
        <v>56</v>
      </c>
    </row>
    <row r="33" spans="1:14" ht="20.25" customHeight="1">
      <c r="A33" s="190" t="s">
        <v>79</v>
      </c>
      <c r="B33" s="235">
        <v>1226</v>
      </c>
      <c r="C33" s="236" t="s">
        <v>149</v>
      </c>
      <c r="D33" s="237"/>
      <c r="E33" s="236"/>
      <c r="F33" s="238"/>
      <c r="G33" s="1247"/>
      <c r="H33" s="1248"/>
      <c r="I33" s="1247"/>
      <c r="J33" s="1248"/>
      <c r="N33" s="77">
        <f>D33*36.42</f>
        <v>0</v>
      </c>
    </row>
    <row r="34" spans="1:14" ht="20.25" customHeight="1">
      <c r="A34" s="190" t="s">
        <v>80</v>
      </c>
      <c r="B34" s="235">
        <v>1226</v>
      </c>
      <c r="C34" s="236" t="s">
        <v>149</v>
      </c>
      <c r="D34" s="237"/>
      <c r="E34" s="236"/>
      <c r="F34" s="238"/>
      <c r="G34" s="1247"/>
      <c r="H34" s="1248"/>
      <c r="I34" s="1247"/>
      <c r="J34" s="1248"/>
      <c r="N34" s="77">
        <f t="shared" ref="N34:N44" si="1">D34*36.42</f>
        <v>0</v>
      </c>
    </row>
    <row r="35" spans="1:14" ht="20.25" customHeight="1">
      <c r="A35" s="190" t="s">
        <v>81</v>
      </c>
      <c r="B35" s="235">
        <v>1226</v>
      </c>
      <c r="C35" s="236" t="s">
        <v>149</v>
      </c>
      <c r="D35" s="237"/>
      <c r="E35" s="236"/>
      <c r="F35" s="238"/>
      <c r="G35" s="1247"/>
      <c r="H35" s="1248"/>
      <c r="I35" s="1247"/>
      <c r="J35" s="1248"/>
      <c r="N35" s="77">
        <f t="shared" si="1"/>
        <v>0</v>
      </c>
    </row>
    <row r="36" spans="1:14" ht="20.25" customHeight="1">
      <c r="A36" s="190" t="s">
        <v>82</v>
      </c>
      <c r="B36" s="235">
        <v>1226</v>
      </c>
      <c r="C36" s="236" t="s">
        <v>149</v>
      </c>
      <c r="D36" s="237"/>
      <c r="E36" s="236"/>
      <c r="F36" s="238"/>
      <c r="G36" s="1247"/>
      <c r="H36" s="1248"/>
      <c r="I36" s="1247"/>
      <c r="J36" s="1248"/>
      <c r="N36" s="77">
        <f t="shared" si="1"/>
        <v>0</v>
      </c>
    </row>
    <row r="37" spans="1:14" ht="20.25" customHeight="1">
      <c r="A37" s="190" t="s">
        <v>83</v>
      </c>
      <c r="B37" s="235">
        <v>1226</v>
      </c>
      <c r="C37" s="236" t="s">
        <v>149</v>
      </c>
      <c r="D37" s="237"/>
      <c r="E37" s="236"/>
      <c r="F37" s="238"/>
      <c r="G37" s="1247"/>
      <c r="H37" s="1248"/>
      <c r="I37" s="1247"/>
      <c r="J37" s="1248"/>
      <c r="N37" s="77">
        <f t="shared" si="1"/>
        <v>0</v>
      </c>
    </row>
    <row r="38" spans="1:14" ht="20.25" customHeight="1">
      <c r="A38" s="190" t="s">
        <v>84</v>
      </c>
      <c r="B38" s="235">
        <v>1226</v>
      </c>
      <c r="C38" s="113" t="s">
        <v>149</v>
      </c>
      <c r="D38" s="237"/>
      <c r="E38" s="236"/>
      <c r="F38" s="238"/>
      <c r="G38" s="1247"/>
      <c r="H38" s="1248"/>
      <c r="I38" s="1247"/>
      <c r="J38" s="1248"/>
      <c r="N38" s="77">
        <f t="shared" si="1"/>
        <v>0</v>
      </c>
    </row>
    <row r="39" spans="1:14" ht="20.25" customHeight="1">
      <c r="A39" s="190" t="s">
        <v>85</v>
      </c>
      <c r="B39" s="235">
        <v>1226</v>
      </c>
      <c r="C39" s="236" t="s">
        <v>149</v>
      </c>
      <c r="D39" s="237"/>
      <c r="E39" s="236"/>
      <c r="F39" s="238"/>
      <c r="G39" s="1247"/>
      <c r="H39" s="1248"/>
      <c r="I39" s="1247"/>
      <c r="J39" s="1248"/>
      <c r="N39" s="77">
        <f t="shared" si="1"/>
        <v>0</v>
      </c>
    </row>
    <row r="40" spans="1:14" ht="20.25" customHeight="1">
      <c r="A40" s="190" t="s">
        <v>86</v>
      </c>
      <c r="B40" s="235">
        <v>1226</v>
      </c>
      <c r="C40" s="236" t="s">
        <v>149</v>
      </c>
      <c r="D40" s="237">
        <v>488</v>
      </c>
      <c r="E40" s="236"/>
      <c r="F40" s="238"/>
      <c r="G40" s="1247"/>
      <c r="H40" s="1248"/>
      <c r="I40" s="1247"/>
      <c r="J40" s="1248"/>
      <c r="N40" s="77">
        <f t="shared" si="1"/>
        <v>17772.96</v>
      </c>
    </row>
    <row r="41" spans="1:14" ht="20.25" customHeight="1">
      <c r="A41" s="190" t="s">
        <v>87</v>
      </c>
      <c r="B41" s="235">
        <v>1226</v>
      </c>
      <c r="C41" s="236" t="s">
        <v>149</v>
      </c>
      <c r="D41" s="237">
        <v>488</v>
      </c>
      <c r="E41" s="236"/>
      <c r="F41" s="238"/>
      <c r="G41" s="1247"/>
      <c r="H41" s="1248"/>
      <c r="I41" s="1247"/>
      <c r="J41" s="1248"/>
      <c r="N41" s="77">
        <f t="shared" si="1"/>
        <v>17772.96</v>
      </c>
    </row>
    <row r="42" spans="1:14" ht="20.25" customHeight="1">
      <c r="A42" s="190" t="s">
        <v>88</v>
      </c>
      <c r="B42" s="235">
        <v>1226</v>
      </c>
      <c r="C42" s="236" t="s">
        <v>149</v>
      </c>
      <c r="D42" s="237"/>
      <c r="E42" s="236"/>
      <c r="F42" s="238"/>
      <c r="G42" s="1247"/>
      <c r="H42" s="1248"/>
      <c r="I42" s="1247"/>
      <c r="J42" s="1248"/>
      <c r="N42" s="77">
        <f t="shared" si="1"/>
        <v>0</v>
      </c>
    </row>
    <row r="43" spans="1:14" ht="20.25" customHeight="1">
      <c r="A43" s="190" t="s">
        <v>89</v>
      </c>
      <c r="B43" s="235">
        <v>1226</v>
      </c>
      <c r="C43" s="236" t="s">
        <v>149</v>
      </c>
      <c r="D43" s="237"/>
      <c r="E43" s="236"/>
      <c r="F43" s="238"/>
      <c r="G43" s="1247"/>
      <c r="H43" s="1248"/>
      <c r="I43" s="1247"/>
      <c r="J43" s="1248"/>
      <c r="N43" s="77">
        <f t="shared" si="1"/>
        <v>0</v>
      </c>
    </row>
    <row r="44" spans="1:14" ht="20.25" customHeight="1">
      <c r="A44" s="190" t="s">
        <v>90</v>
      </c>
      <c r="B44" s="235">
        <v>1226</v>
      </c>
      <c r="C44" s="236" t="s">
        <v>149</v>
      </c>
      <c r="D44" s="237">
        <v>20</v>
      </c>
      <c r="E44" s="236" t="s">
        <v>147</v>
      </c>
      <c r="F44" s="238">
        <v>2</v>
      </c>
      <c r="G44" s="1247"/>
      <c r="H44" s="1248"/>
      <c r="I44" s="1247"/>
      <c r="J44" s="1248"/>
      <c r="N44" s="77">
        <f t="shared" si="1"/>
        <v>728.40000000000009</v>
      </c>
    </row>
    <row r="45" spans="1:14" ht="20.25" customHeight="1">
      <c r="A45" s="1125" t="s">
        <v>120</v>
      </c>
      <c r="B45" s="1125"/>
      <c r="C45" s="1125"/>
      <c r="D45" s="239">
        <f>SUM(D33:D44)</f>
        <v>996</v>
      </c>
      <c r="E45" s="239" t="s">
        <v>147</v>
      </c>
      <c r="F45" s="239">
        <f>SUM(F33:F44)</f>
        <v>2</v>
      </c>
      <c r="G45" s="1259">
        <f>SUM(G33:H44)</f>
        <v>0</v>
      </c>
      <c r="H45" s="1260"/>
      <c r="I45" s="1257"/>
      <c r="J45" s="1258"/>
      <c r="N45" s="77"/>
    </row>
    <row r="46" spans="1:14" ht="20.25" customHeight="1">
      <c r="A46" s="113"/>
      <c r="B46" s="240"/>
      <c r="C46" s="240"/>
      <c r="D46" s="240"/>
      <c r="E46" s="240"/>
      <c r="F46" s="240"/>
      <c r="G46" s="240"/>
      <c r="H46" s="240"/>
      <c r="I46" s="240"/>
      <c r="J46" s="113"/>
    </row>
  </sheetData>
  <mergeCells count="70">
    <mergeCell ref="I38:J38"/>
    <mergeCell ref="A45:C45"/>
    <mergeCell ref="I45:J45"/>
    <mergeCell ref="I39:J39"/>
    <mergeCell ref="I40:J40"/>
    <mergeCell ref="I41:J41"/>
    <mergeCell ref="I42:J42"/>
    <mergeCell ref="I43:J43"/>
    <mergeCell ref="I44:J44"/>
    <mergeCell ref="G39:H39"/>
    <mergeCell ref="G44:H44"/>
    <mergeCell ref="G45:H45"/>
    <mergeCell ref="G43:H43"/>
    <mergeCell ref="G33:H33"/>
    <mergeCell ref="G34:H34"/>
    <mergeCell ref="G35:H35"/>
    <mergeCell ref="G36:H36"/>
    <mergeCell ref="G37:H37"/>
    <mergeCell ref="I36:J36"/>
    <mergeCell ref="I37:J37"/>
    <mergeCell ref="I21:J21"/>
    <mergeCell ref="I15:J15"/>
    <mergeCell ref="I20:J20"/>
    <mergeCell ref="I29:J32"/>
    <mergeCell ref="I33:J33"/>
    <mergeCell ref="I34:J34"/>
    <mergeCell ref="I35:J35"/>
    <mergeCell ref="A4:J4"/>
    <mergeCell ref="F6:F9"/>
    <mergeCell ref="I19:J19"/>
    <mergeCell ref="I16:J16"/>
    <mergeCell ref="A6:A9"/>
    <mergeCell ref="I18:J18"/>
    <mergeCell ref="I17:J17"/>
    <mergeCell ref="G6:H9"/>
    <mergeCell ref="G10:H10"/>
    <mergeCell ref="G11:H11"/>
    <mergeCell ref="G13:H13"/>
    <mergeCell ref="C29:E31"/>
    <mergeCell ref="I6:J9"/>
    <mergeCell ref="B6:B9"/>
    <mergeCell ref="I10:J10"/>
    <mergeCell ref="C6:E8"/>
    <mergeCell ref="I13:J13"/>
    <mergeCell ref="I14:J14"/>
    <mergeCell ref="I12:J12"/>
    <mergeCell ref="I11:J11"/>
    <mergeCell ref="G12:H12"/>
    <mergeCell ref="I22:J22"/>
    <mergeCell ref="F29:F32"/>
    <mergeCell ref="G22:H22"/>
    <mergeCell ref="A27:J27"/>
    <mergeCell ref="A29:A32"/>
    <mergeCell ref="B29:B32"/>
    <mergeCell ref="B2:C2"/>
    <mergeCell ref="B25:C25"/>
    <mergeCell ref="G40:H40"/>
    <mergeCell ref="G41:H41"/>
    <mergeCell ref="G42:H42"/>
    <mergeCell ref="A22:C22"/>
    <mergeCell ref="G14:H14"/>
    <mergeCell ref="G15:H15"/>
    <mergeCell ref="G16:H16"/>
    <mergeCell ref="G17:H17"/>
    <mergeCell ref="G18:H18"/>
    <mergeCell ref="G19:H19"/>
    <mergeCell ref="G20:H20"/>
    <mergeCell ref="G21:H21"/>
    <mergeCell ref="G38:H38"/>
    <mergeCell ref="G29:H32"/>
  </mergeCells>
  <phoneticPr fontId="3" type="noConversion"/>
  <pageMargins left="0.59055118110236227" right="0.78740157480314965" top="0.78740157480314965" bottom="0.59055118110236227" header="0.31496062992125984" footer="0.31496062992125984"/>
  <pageSetup paperSize="9" firstPageNumber="1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1</xdr:row>
                    <xdr:rowOff>9525</xdr:rowOff>
                  </from>
                  <to>
                    <xdr:col>1</xdr:col>
                    <xdr:colOff>381000</xdr:colOff>
                    <xdr:row>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7" r:id="rId5" name="Check Box 7">
              <controlPr defaultSize="0" autoFill="0" autoLine="0" autoPict="0">
                <anchor moveWithCells="1">
                  <from>
                    <xdr:col>6</xdr:col>
                    <xdr:colOff>466725</xdr:colOff>
                    <xdr:row>1</xdr:row>
                    <xdr:rowOff>9525</xdr:rowOff>
                  </from>
                  <to>
                    <xdr:col>6</xdr:col>
                    <xdr:colOff>733425</xdr:colOff>
                    <xdr:row>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1" r:id="rId6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9525</xdr:rowOff>
                  </from>
                  <to>
                    <xdr:col>1</xdr:col>
                    <xdr:colOff>381000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2" r:id="rId7" name="Check Box 12">
              <controlPr defaultSize="0" autoFill="0" autoLine="0" autoPict="0">
                <anchor moveWithCells="1">
                  <from>
                    <xdr:col>6</xdr:col>
                    <xdr:colOff>466725</xdr:colOff>
                    <xdr:row>24</xdr:row>
                    <xdr:rowOff>9525</xdr:rowOff>
                  </from>
                  <to>
                    <xdr:col>6</xdr:col>
                    <xdr:colOff>733425</xdr:colOff>
                    <xdr:row>24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J15"/>
  <sheetViews>
    <sheetView showGridLines="0" view="pageBreakPreview" topLeftCell="A4" zoomScaleSheetLayoutView="100" workbookViewId="0">
      <selection activeCell="A4" sqref="A4:G15"/>
    </sheetView>
  </sheetViews>
  <sheetFormatPr defaultColWidth="9" defaultRowHeight="21"/>
  <cols>
    <col min="1" max="1" width="6.25" style="57" customWidth="1"/>
    <col min="2" max="4" width="9.625" style="57" customWidth="1"/>
    <col min="5" max="5" width="11.875" style="57" customWidth="1"/>
    <col min="6" max="6" width="13.375" style="57" customWidth="1"/>
    <col min="7" max="7" width="14.375" style="57" customWidth="1"/>
    <col min="8" max="8" width="15.375" style="57" customWidth="1"/>
    <col min="9" max="9" width="15.25" style="57" customWidth="1"/>
    <col min="10" max="10" width="14.625" style="57" customWidth="1"/>
    <col min="11" max="16384" width="9" style="57"/>
  </cols>
  <sheetData>
    <row r="4" spans="1:10" ht="21.75">
      <c r="A4" s="23"/>
      <c r="B4" s="23"/>
      <c r="C4" s="23"/>
      <c r="D4" s="23"/>
      <c r="E4" s="23"/>
      <c r="F4" s="23"/>
      <c r="G4" s="23"/>
    </row>
    <row r="5" spans="1:10" ht="21.75">
      <c r="A5" s="23"/>
      <c r="B5" s="23"/>
      <c r="C5" s="23"/>
      <c r="D5" s="23"/>
      <c r="E5" s="23"/>
      <c r="F5" s="23"/>
      <c r="G5" s="23"/>
    </row>
    <row r="6" spans="1:10" ht="21.75">
      <c r="A6" s="23"/>
      <c r="B6" s="23"/>
      <c r="C6" s="23"/>
      <c r="D6" s="23"/>
      <c r="E6" s="23"/>
      <c r="F6" s="23"/>
      <c r="G6" s="23"/>
    </row>
    <row r="7" spans="1:10" ht="21.75">
      <c r="A7" s="23"/>
      <c r="B7" s="23"/>
      <c r="C7" s="23"/>
      <c r="D7" s="23"/>
      <c r="E7" s="23"/>
      <c r="F7" s="23"/>
      <c r="G7" s="23"/>
    </row>
    <row r="8" spans="1:10" ht="21.75">
      <c r="A8" s="23"/>
      <c r="B8" s="23"/>
      <c r="C8" s="23"/>
      <c r="D8" s="23"/>
      <c r="E8" s="23"/>
      <c r="F8" s="23"/>
      <c r="G8" s="23"/>
    </row>
    <row r="9" spans="1:10" ht="21.75">
      <c r="A9" s="23"/>
      <c r="B9" s="23"/>
      <c r="C9" s="23"/>
      <c r="D9" s="23"/>
      <c r="E9" s="23"/>
      <c r="F9" s="23"/>
      <c r="G9" s="23"/>
    </row>
    <row r="10" spans="1:10" ht="21.75">
      <c r="A10" s="23"/>
      <c r="B10" s="23"/>
      <c r="C10" s="23"/>
      <c r="D10" s="23"/>
      <c r="E10" s="23"/>
      <c r="F10" s="23"/>
      <c r="G10" s="23"/>
    </row>
    <row r="11" spans="1:10" ht="21.75">
      <c r="A11" s="23"/>
      <c r="B11" s="23"/>
      <c r="C11" s="23"/>
      <c r="D11" s="23"/>
      <c r="E11" s="23"/>
      <c r="F11" s="23"/>
      <c r="G11" s="23"/>
    </row>
    <row r="12" spans="1:10" ht="21.75">
      <c r="A12" s="23"/>
      <c r="B12" s="23"/>
      <c r="C12" s="23"/>
      <c r="D12" s="23"/>
      <c r="E12" s="23"/>
      <c r="F12" s="23"/>
      <c r="G12" s="23"/>
    </row>
    <row r="13" spans="1:10" ht="57">
      <c r="A13" s="1199" t="s">
        <v>22</v>
      </c>
      <c r="B13" s="1199"/>
      <c r="C13" s="1199"/>
      <c r="D13" s="1199"/>
      <c r="E13" s="1199"/>
      <c r="F13" s="1199"/>
      <c r="G13" s="1199"/>
      <c r="H13" s="66"/>
      <c r="I13" s="66"/>
      <c r="J13" s="66"/>
    </row>
    <row r="14" spans="1:10" ht="54">
      <c r="A14" s="1201" t="s">
        <v>5</v>
      </c>
      <c r="B14" s="1201"/>
      <c r="C14" s="1201"/>
      <c r="D14" s="1201"/>
      <c r="E14" s="1201"/>
      <c r="F14" s="1201"/>
      <c r="G14" s="1201"/>
    </row>
    <row r="15" spans="1:10" ht="54">
      <c r="A15" s="1201"/>
      <c r="B15" s="1201"/>
      <c r="C15" s="1201"/>
      <c r="D15" s="1201"/>
      <c r="E15" s="1201"/>
      <c r="F15" s="1201"/>
      <c r="G15" s="1201"/>
    </row>
  </sheetData>
  <mergeCells count="3">
    <mergeCell ref="A13:G13"/>
    <mergeCell ref="A14:G14"/>
    <mergeCell ref="A15:G15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7030A0"/>
  </sheetPr>
  <dimension ref="A1:H27"/>
  <sheetViews>
    <sheetView showGridLines="0" view="pageBreakPreview" topLeftCell="A9" zoomScaleSheetLayoutView="100" workbookViewId="0">
      <selection activeCell="C28" sqref="C28"/>
    </sheetView>
  </sheetViews>
  <sheetFormatPr defaultColWidth="9" defaultRowHeight="24"/>
  <cols>
    <col min="1" max="1" width="21.625" style="92" customWidth="1"/>
    <col min="2" max="2" width="17.875" style="92" customWidth="1"/>
    <col min="3" max="3" width="15.625" style="92" customWidth="1"/>
    <col min="4" max="4" width="11.625" style="92" customWidth="1"/>
    <col min="5" max="5" width="12.375" style="92" customWidth="1"/>
    <col min="6" max="6" width="0" style="92" hidden="1" customWidth="1"/>
    <col min="7" max="7" width="8.875" style="241" hidden="1" customWidth="1"/>
    <col min="8" max="16384" width="9" style="92"/>
  </cols>
  <sheetData>
    <row r="1" spans="1:8" ht="59.25" customHeight="1">
      <c r="A1" s="91" t="s">
        <v>5</v>
      </c>
    </row>
    <row r="2" spans="1:8" s="23" customFormat="1" ht="9.75" customHeight="1">
      <c r="G2" s="242"/>
    </row>
    <row r="3" spans="1:8" s="89" customFormat="1">
      <c r="A3" s="934" t="s">
        <v>1090</v>
      </c>
      <c r="B3" s="934"/>
      <c r="C3" s="934"/>
      <c r="D3" s="934"/>
      <c r="E3" s="934"/>
      <c r="G3" s="243"/>
    </row>
    <row r="4" spans="1:8" ht="11.25" customHeight="1"/>
    <row r="5" spans="1:8">
      <c r="A5" s="1261" t="s">
        <v>166</v>
      </c>
      <c r="B5" s="1261" t="s">
        <v>167</v>
      </c>
      <c r="C5" s="1261"/>
      <c r="D5" s="1261" t="s">
        <v>530</v>
      </c>
      <c r="E5" s="1261"/>
    </row>
    <row r="6" spans="1:8">
      <c r="A6" s="1261"/>
      <c r="B6" s="244" t="s">
        <v>168</v>
      </c>
      <c r="C6" s="245" t="s">
        <v>169</v>
      </c>
      <c r="D6" s="246" t="s">
        <v>531</v>
      </c>
      <c r="E6" s="247" t="s">
        <v>532</v>
      </c>
      <c r="G6" s="248"/>
    </row>
    <row r="7" spans="1:8">
      <c r="A7" s="177" t="s">
        <v>362</v>
      </c>
      <c r="B7" s="249">
        <v>1069428.25</v>
      </c>
      <c r="C7" s="249">
        <v>55</v>
      </c>
      <c r="D7" s="249" t="s">
        <v>694</v>
      </c>
      <c r="E7" s="250"/>
      <c r="G7" s="251">
        <f>B7</f>
        <v>1069428.25</v>
      </c>
      <c r="H7" s="252"/>
    </row>
    <row r="8" spans="1:8">
      <c r="A8" s="177" t="s">
        <v>170</v>
      </c>
      <c r="B8" s="249">
        <v>486103.75</v>
      </c>
      <c r="C8" s="249">
        <v>25</v>
      </c>
      <c r="D8" s="249" t="s">
        <v>694</v>
      </c>
      <c r="E8" s="253"/>
      <c r="G8" s="251">
        <f>B8</f>
        <v>486103.75</v>
      </c>
      <c r="H8" s="252"/>
    </row>
    <row r="9" spans="1:8">
      <c r="A9" s="177" t="s">
        <v>716</v>
      </c>
      <c r="B9" s="249">
        <v>213885.65</v>
      </c>
      <c r="C9" s="249">
        <v>11</v>
      </c>
      <c r="D9" s="249" t="s">
        <v>694</v>
      </c>
      <c r="E9" s="253"/>
      <c r="G9" s="251">
        <f>B9</f>
        <v>213885.65</v>
      </c>
      <c r="H9" s="252"/>
    </row>
    <row r="10" spans="1:8">
      <c r="A10" s="177" t="s">
        <v>802</v>
      </c>
      <c r="B10" s="249">
        <v>97220.75</v>
      </c>
      <c r="C10" s="249">
        <v>5</v>
      </c>
      <c r="D10" s="249" t="s">
        <v>694</v>
      </c>
      <c r="E10" s="253"/>
      <c r="G10" s="251"/>
      <c r="H10" s="252"/>
    </row>
    <row r="11" spans="1:8">
      <c r="A11" s="177" t="s">
        <v>718</v>
      </c>
      <c r="B11" s="249">
        <v>58332.45</v>
      </c>
      <c r="C11" s="249">
        <v>3</v>
      </c>
      <c r="D11" s="249" t="s">
        <v>694</v>
      </c>
      <c r="E11" s="253"/>
      <c r="G11" s="251"/>
      <c r="H11" s="252"/>
    </row>
    <row r="12" spans="1:8">
      <c r="A12" s="177" t="s">
        <v>171</v>
      </c>
      <c r="B12" s="249">
        <v>19444.150000000001</v>
      </c>
      <c r="C12" s="249">
        <v>1</v>
      </c>
      <c r="D12" s="249" t="s">
        <v>694</v>
      </c>
      <c r="E12" s="253"/>
      <c r="G12" s="251">
        <f>B12</f>
        <v>19444.150000000001</v>
      </c>
      <c r="H12" s="252"/>
    </row>
    <row r="13" spans="1:8" ht="24.75" thickBot="1">
      <c r="A13" s="254" t="s">
        <v>120</v>
      </c>
      <c r="B13" s="255">
        <f>'ผ(ข.2)'!F20</f>
        <v>2041920</v>
      </c>
      <c r="C13" s="256">
        <f>SUM(C7:C12)</f>
        <v>100</v>
      </c>
      <c r="D13" s="257"/>
      <c r="E13" s="258"/>
      <c r="G13" s="259">
        <f>SUM(G7:G12)</f>
        <v>1788861.7999999998</v>
      </c>
    </row>
    <row r="14" spans="1:8">
      <c r="A14" s="196"/>
      <c r="G14" s="248"/>
    </row>
    <row r="15" spans="1:8">
      <c r="G15" s="260"/>
    </row>
    <row r="16" spans="1:8" s="89" customFormat="1">
      <c r="A16" s="934" t="s">
        <v>1091</v>
      </c>
      <c r="B16" s="934"/>
      <c r="C16" s="934"/>
      <c r="D16" s="934"/>
      <c r="E16" s="934"/>
      <c r="G16" s="243"/>
    </row>
    <row r="17" spans="1:8" ht="11.25" customHeight="1"/>
    <row r="18" spans="1:8">
      <c r="A18" s="1261" t="s">
        <v>166</v>
      </c>
      <c r="B18" s="1261" t="s">
        <v>167</v>
      </c>
      <c r="C18" s="1261"/>
      <c r="D18" s="1261" t="s">
        <v>530</v>
      </c>
      <c r="E18" s="1261"/>
    </row>
    <row r="19" spans="1:8">
      <c r="A19" s="1261"/>
      <c r="B19" s="244" t="s">
        <v>168</v>
      </c>
      <c r="C19" s="245" t="s">
        <v>169</v>
      </c>
      <c r="D19" s="246" t="s">
        <v>531</v>
      </c>
      <c r="E19" s="247" t="s">
        <v>532</v>
      </c>
      <c r="G19" s="248"/>
    </row>
    <row r="20" spans="1:8">
      <c r="A20" s="177" t="s">
        <v>362</v>
      </c>
      <c r="B20" s="249">
        <v>995436.20000000007</v>
      </c>
      <c r="C20" s="249">
        <v>55</v>
      </c>
      <c r="D20" s="249" t="s">
        <v>694</v>
      </c>
      <c r="E20" s="250"/>
      <c r="G20" s="251">
        <f>B20</f>
        <v>995436.20000000007</v>
      </c>
      <c r="H20" s="252"/>
    </row>
    <row r="21" spans="1:8">
      <c r="A21" s="177" t="s">
        <v>170</v>
      </c>
      <c r="B21" s="249">
        <v>452471</v>
      </c>
      <c r="C21" s="249">
        <v>25</v>
      </c>
      <c r="D21" s="249" t="s">
        <v>694</v>
      </c>
      <c r="E21" s="253"/>
      <c r="G21" s="251">
        <f>B21</f>
        <v>452471</v>
      </c>
      <c r="H21" s="252"/>
    </row>
    <row r="22" spans="1:8">
      <c r="A22" s="177" t="s">
        <v>716</v>
      </c>
      <c r="B22" s="249">
        <v>199087.24</v>
      </c>
      <c r="C22" s="249">
        <v>11</v>
      </c>
      <c r="D22" s="249" t="s">
        <v>694</v>
      </c>
      <c r="E22" s="253"/>
      <c r="G22" s="251">
        <f>B22</f>
        <v>199087.24</v>
      </c>
      <c r="H22" s="252"/>
    </row>
    <row r="23" spans="1:8">
      <c r="A23" s="177" t="s">
        <v>717</v>
      </c>
      <c r="B23" s="249">
        <v>90494.200000000012</v>
      </c>
      <c r="C23" s="249">
        <v>5</v>
      </c>
      <c r="D23" s="249" t="s">
        <v>694</v>
      </c>
      <c r="E23" s="253"/>
      <c r="G23" s="251"/>
      <c r="H23" s="252"/>
    </row>
    <row r="24" spans="1:8">
      <c r="A24" s="177" t="s">
        <v>718</v>
      </c>
      <c r="B24" s="249">
        <v>54296.52</v>
      </c>
      <c r="C24" s="249">
        <v>3</v>
      </c>
      <c r="D24" s="249" t="s">
        <v>694</v>
      </c>
      <c r="E24" s="253"/>
      <c r="G24" s="251"/>
      <c r="H24" s="252"/>
    </row>
    <row r="25" spans="1:8">
      <c r="A25" s="177" t="s">
        <v>171</v>
      </c>
      <c r="B25" s="249">
        <v>18098.84</v>
      </c>
      <c r="C25" s="249">
        <v>1</v>
      </c>
      <c r="D25" s="249" t="s">
        <v>694</v>
      </c>
      <c r="E25" s="253"/>
      <c r="G25" s="251">
        <f>B25</f>
        <v>18098.84</v>
      </c>
      <c r="H25" s="252"/>
    </row>
    <row r="26" spans="1:8" ht="24.75" thickBot="1">
      <c r="A26" s="254" t="s">
        <v>120</v>
      </c>
      <c r="B26" s="255">
        <f>SUM(B20:B25)</f>
        <v>1809884.0000000002</v>
      </c>
      <c r="C26" s="256">
        <f>SUM(C20:C25)</f>
        <v>100</v>
      </c>
      <c r="D26" s="257"/>
      <c r="E26" s="258"/>
      <c r="G26" s="259">
        <f>SUM(G20:G25)</f>
        <v>1665093.2800000003</v>
      </c>
    </row>
    <row r="27" spans="1:8">
      <c r="A27" s="196"/>
      <c r="G27" s="248"/>
    </row>
  </sheetData>
  <mergeCells count="8">
    <mergeCell ref="A16:E16"/>
    <mergeCell ref="A18:A19"/>
    <mergeCell ref="B18:C18"/>
    <mergeCell ref="D18:E18"/>
    <mergeCell ref="A3:E3"/>
    <mergeCell ref="A5:A6"/>
    <mergeCell ref="B5:C5"/>
    <mergeCell ref="D5:E5"/>
  </mergeCells>
  <phoneticPr fontId="3" type="noConversion"/>
  <pageMargins left="0.78740157480314965" right="0.59055118110236227" top="0.78740157480314965" bottom="0.59055118110236227" header="0.31496062992125984" footer="0.31496062992125984"/>
  <pageSetup paperSize="9" firstPageNumber="1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3:J15"/>
  <sheetViews>
    <sheetView showGridLines="0" view="pageBreakPreview" topLeftCell="B10" zoomScaleSheetLayoutView="100" workbookViewId="0">
      <selection activeCell="B10" sqref="A1:XFD1048576"/>
    </sheetView>
  </sheetViews>
  <sheetFormatPr defaultColWidth="9" defaultRowHeight="21.75"/>
  <cols>
    <col min="1" max="1" width="6.25" style="23" customWidth="1"/>
    <col min="2" max="4" width="9.625" style="23" customWidth="1"/>
    <col min="5" max="5" width="11.875" style="23" customWidth="1"/>
    <col min="6" max="6" width="13.375" style="23" customWidth="1"/>
    <col min="7" max="7" width="14.375" style="23" customWidth="1"/>
    <col min="8" max="8" width="15.375" style="23" customWidth="1"/>
    <col min="9" max="9" width="15.25" style="23" customWidth="1"/>
    <col min="10" max="10" width="14.625" style="23" customWidth="1"/>
    <col min="11" max="16384" width="9" style="23"/>
  </cols>
  <sheetData>
    <row r="13" spans="1:10" ht="57">
      <c r="A13" s="1199" t="s">
        <v>23</v>
      </c>
      <c r="B13" s="1199"/>
      <c r="C13" s="1199"/>
      <c r="D13" s="1199"/>
      <c r="E13" s="1199"/>
      <c r="F13" s="1199"/>
      <c r="G13" s="1199"/>
      <c r="H13" s="32"/>
      <c r="I13" s="32"/>
      <c r="J13" s="32"/>
    </row>
    <row r="14" spans="1:10" ht="54">
      <c r="A14" s="1201" t="s">
        <v>27</v>
      </c>
      <c r="B14" s="1201"/>
      <c r="C14" s="1201"/>
      <c r="D14" s="1201"/>
      <c r="E14" s="1201"/>
      <c r="F14" s="1201"/>
      <c r="G14" s="1201"/>
    </row>
    <row r="15" spans="1:10" ht="54">
      <c r="A15" s="1201"/>
      <c r="B15" s="1201"/>
      <c r="C15" s="1201"/>
      <c r="D15" s="1201"/>
      <c r="E15" s="1201"/>
      <c r="F15" s="1201"/>
      <c r="G15" s="1201"/>
    </row>
  </sheetData>
  <mergeCells count="3">
    <mergeCell ref="A13:G13"/>
    <mergeCell ref="A14:G14"/>
    <mergeCell ref="A15:G15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W25"/>
  <sheetViews>
    <sheetView showGridLines="0" view="pageBreakPreview" topLeftCell="A7" zoomScaleSheetLayoutView="100" workbookViewId="0">
      <selection activeCell="D19" sqref="D19"/>
    </sheetView>
  </sheetViews>
  <sheetFormatPr defaultColWidth="9" defaultRowHeight="24"/>
  <cols>
    <col min="1" max="1" width="12.125" style="92" customWidth="1"/>
    <col min="2" max="2" width="16.875" style="92" customWidth="1"/>
    <col min="3" max="3" width="11.75" style="92" customWidth="1"/>
    <col min="4" max="4" width="10.25" style="92" customWidth="1"/>
    <col min="5" max="5" width="9.25" style="92" customWidth="1"/>
    <col min="6" max="6" width="10" style="92" customWidth="1"/>
    <col min="7" max="7" width="10.375" style="92" customWidth="1"/>
    <col min="8" max="12" width="0" style="92" hidden="1" customWidth="1"/>
    <col min="13" max="13" width="0" style="187" hidden="1" customWidth="1"/>
    <col min="14" max="14" width="10.875" style="187" hidden="1" customWidth="1"/>
    <col min="15" max="19" width="9" style="261"/>
    <col min="20" max="20" width="12.5" style="261" customWidth="1"/>
    <col min="21" max="21" width="10.875" style="92" customWidth="1"/>
    <col min="22" max="22" width="10.875" style="92" bestFit="1" customWidth="1"/>
    <col min="23" max="23" width="10.75" style="92" customWidth="1"/>
    <col min="24" max="24" width="10.625" style="92" customWidth="1"/>
    <col min="25" max="25" width="9" style="92"/>
    <col min="26" max="26" width="10" style="92" customWidth="1"/>
    <col min="27" max="16384" width="9" style="92"/>
  </cols>
  <sheetData>
    <row r="1" spans="1:23" ht="60" customHeight="1">
      <c r="A1" s="91" t="s">
        <v>6</v>
      </c>
    </row>
    <row r="2" spans="1:23" ht="12" customHeight="1">
      <c r="L2" s="241"/>
      <c r="M2" s="241"/>
      <c r="N2" s="241"/>
    </row>
    <row r="3" spans="1:23" s="23" customFormat="1">
      <c r="A3" s="934" t="s">
        <v>1088</v>
      </c>
      <c r="B3" s="934"/>
      <c r="C3" s="934"/>
      <c r="D3" s="934"/>
      <c r="E3" s="934"/>
      <c r="F3" s="934"/>
      <c r="G3" s="934"/>
      <c r="J3" s="262"/>
      <c r="K3" s="262"/>
      <c r="L3" s="242"/>
      <c r="M3" s="242"/>
      <c r="N3" s="242"/>
      <c r="O3" s="263"/>
      <c r="P3" s="263"/>
      <c r="Q3" s="263"/>
      <c r="R3" s="263"/>
      <c r="S3" s="263"/>
      <c r="T3" s="263"/>
      <c r="U3" s="262"/>
    </row>
    <row r="4" spans="1:23" ht="12.75" customHeight="1">
      <c r="J4" s="264"/>
      <c r="K4" s="264"/>
      <c r="L4" s="241"/>
      <c r="M4" s="241"/>
      <c r="N4" s="241"/>
      <c r="U4" s="264"/>
    </row>
    <row r="5" spans="1:23">
      <c r="A5" s="1261" t="s">
        <v>166</v>
      </c>
      <c r="B5" s="1262" t="s">
        <v>533</v>
      </c>
      <c r="C5" s="1261" t="s">
        <v>299</v>
      </c>
      <c r="D5" s="1261"/>
      <c r="E5" s="1261"/>
      <c r="F5" s="1261" t="s">
        <v>530</v>
      </c>
      <c r="G5" s="1261"/>
      <c r="J5" s="264"/>
      <c r="K5" s="264"/>
      <c r="L5" s="241"/>
      <c r="M5" s="241"/>
      <c r="N5" s="241"/>
      <c r="U5" s="264"/>
    </row>
    <row r="6" spans="1:23">
      <c r="A6" s="1261"/>
      <c r="B6" s="1263"/>
      <c r="C6" s="265" t="s">
        <v>178</v>
      </c>
      <c r="D6" s="244" t="s">
        <v>179</v>
      </c>
      <c r="E6" s="244" t="s">
        <v>169</v>
      </c>
      <c r="F6" s="244" t="s">
        <v>531</v>
      </c>
      <c r="G6" s="265" t="s">
        <v>532</v>
      </c>
      <c r="J6" s="264"/>
      <c r="K6" s="264"/>
      <c r="L6" s="241"/>
      <c r="M6" s="266"/>
      <c r="N6" s="266" t="s">
        <v>652</v>
      </c>
      <c r="S6" s="267"/>
      <c r="T6" s="267"/>
      <c r="U6" s="264"/>
    </row>
    <row r="7" spans="1:23">
      <c r="A7" s="94" t="s">
        <v>764</v>
      </c>
      <c r="B7" s="268" t="s">
        <v>765</v>
      </c>
      <c r="C7" s="269" t="s">
        <v>766</v>
      </c>
      <c r="D7" s="270">
        <v>25494</v>
      </c>
      <c r="E7" s="271">
        <v>100</v>
      </c>
      <c r="F7" s="272" t="s">
        <v>694</v>
      </c>
      <c r="G7" s="273"/>
      <c r="J7" s="264"/>
      <c r="K7" s="264"/>
      <c r="L7" s="241"/>
      <c r="M7" s="266" t="s">
        <v>173</v>
      </c>
      <c r="N7" s="266">
        <f>'ผ (จ)'!B13*3.6</f>
        <v>7350912</v>
      </c>
      <c r="S7" s="267"/>
      <c r="T7" s="267" t="s">
        <v>657</v>
      </c>
      <c r="U7" s="264"/>
    </row>
    <row r="8" spans="1:23">
      <c r="A8" s="94"/>
      <c r="B8" s="269"/>
      <c r="C8" s="269"/>
      <c r="D8" s="270"/>
      <c r="E8" s="271"/>
      <c r="F8" s="272"/>
      <c r="G8" s="273"/>
      <c r="J8" s="264"/>
      <c r="K8" s="264"/>
      <c r="L8" s="241"/>
      <c r="M8" s="266" t="s">
        <v>174</v>
      </c>
      <c r="N8" s="274">
        <f>D13</f>
        <v>0</v>
      </c>
      <c r="S8" s="267" t="s">
        <v>173</v>
      </c>
      <c r="T8" s="275">
        <f>'ผ (จ)'!B13*3.6</f>
        <v>7350912</v>
      </c>
      <c r="U8" s="264"/>
      <c r="W8" s="276"/>
    </row>
    <row r="9" spans="1:23">
      <c r="A9" s="94"/>
      <c r="B9" s="269"/>
      <c r="C9" s="269"/>
      <c r="D9" s="270"/>
      <c r="E9" s="271"/>
      <c r="F9" s="277"/>
      <c r="G9" s="273"/>
      <c r="J9" s="264"/>
      <c r="K9" s="264"/>
      <c r="L9" s="241"/>
      <c r="M9" s="266"/>
      <c r="N9" s="266"/>
      <c r="S9" s="267" t="s">
        <v>174</v>
      </c>
      <c r="T9" s="278">
        <f>D13</f>
        <v>0</v>
      </c>
      <c r="U9" s="264"/>
      <c r="V9" s="276"/>
    </row>
    <row r="10" spans="1:23">
      <c r="A10" s="279"/>
      <c r="B10" s="279"/>
      <c r="C10" s="279"/>
      <c r="D10" s="280"/>
      <c r="E10" s="281"/>
      <c r="F10" s="280"/>
      <c r="G10" s="273"/>
      <c r="J10" s="264"/>
      <c r="K10" s="264"/>
      <c r="L10" s="241"/>
      <c r="M10" s="266"/>
      <c r="N10" s="266" t="s">
        <v>554</v>
      </c>
      <c r="S10" s="267"/>
      <c r="T10" s="267"/>
      <c r="U10" s="264"/>
    </row>
    <row r="11" spans="1:23">
      <c r="A11" s="279"/>
      <c r="B11" s="279"/>
      <c r="C11" s="279"/>
      <c r="D11" s="280"/>
      <c r="E11" s="282"/>
      <c r="F11" s="280"/>
      <c r="G11" s="273"/>
      <c r="J11" s="264"/>
      <c r="K11" s="264"/>
      <c r="L11" s="241"/>
      <c r="M11" s="266" t="s">
        <v>173</v>
      </c>
      <c r="N11" s="266">
        <f>'ผ (จ)'!B26*3.6</f>
        <v>6515582.4000000013</v>
      </c>
      <c r="S11" s="267"/>
      <c r="T11" s="267" t="s">
        <v>701</v>
      </c>
      <c r="U11" s="264"/>
    </row>
    <row r="12" spans="1:23">
      <c r="A12" s="279"/>
      <c r="B12" s="279"/>
      <c r="C12" s="279"/>
      <c r="D12" s="280"/>
      <c r="E12" s="282"/>
      <c r="F12" s="280"/>
      <c r="G12" s="273"/>
      <c r="J12" s="264"/>
      <c r="K12" s="264"/>
      <c r="L12" s="241"/>
      <c r="M12" s="266" t="s">
        <v>174</v>
      </c>
      <c r="N12" s="274">
        <f>D25</f>
        <v>0</v>
      </c>
      <c r="S12" s="267" t="s">
        <v>173</v>
      </c>
      <c r="T12" s="275">
        <f>'ผ (จ)'!B26*3.6</f>
        <v>6515582.4000000013</v>
      </c>
      <c r="U12" s="264"/>
      <c r="W12" s="276"/>
    </row>
    <row r="13" spans="1:23">
      <c r="A13" s="283" t="s">
        <v>120</v>
      </c>
      <c r="B13" s="284"/>
      <c r="C13" s="285"/>
      <c r="D13" s="286">
        <f>'ผ (ค)'!Q24</f>
        <v>0</v>
      </c>
      <c r="E13" s="287">
        <f>SUM(E7:E12)</f>
        <v>100</v>
      </c>
      <c r="F13" s="287"/>
      <c r="G13" s="288"/>
      <c r="J13" s="264"/>
      <c r="K13" s="264"/>
      <c r="L13" s="241"/>
      <c r="M13" s="241"/>
      <c r="N13" s="241"/>
      <c r="S13" s="267" t="s">
        <v>174</v>
      </c>
      <c r="T13" s="278">
        <f>D25</f>
        <v>0</v>
      </c>
      <c r="U13" s="264"/>
      <c r="V13" s="276"/>
    </row>
    <row r="14" spans="1:23" ht="17.25" customHeight="1">
      <c r="J14" s="264"/>
      <c r="K14" s="264"/>
      <c r="L14" s="264"/>
      <c r="U14" s="264"/>
    </row>
    <row r="15" spans="1:23" s="23" customFormat="1">
      <c r="A15" s="934" t="s">
        <v>1089</v>
      </c>
      <c r="B15" s="934"/>
      <c r="C15" s="934"/>
      <c r="D15" s="934"/>
      <c r="E15" s="934"/>
      <c r="F15" s="934"/>
      <c r="G15" s="934"/>
      <c r="J15" s="262"/>
      <c r="K15" s="262"/>
      <c r="L15" s="262"/>
      <c r="M15" s="168"/>
      <c r="N15" s="168"/>
      <c r="O15" s="263"/>
      <c r="P15" s="263"/>
      <c r="Q15" s="263"/>
      <c r="R15" s="263"/>
      <c r="S15" s="263"/>
      <c r="T15" s="263"/>
      <c r="U15" s="262"/>
    </row>
    <row r="16" spans="1:23" ht="17.25" customHeight="1">
      <c r="J16" s="264"/>
      <c r="K16" s="264"/>
      <c r="L16" s="264"/>
      <c r="U16" s="264"/>
    </row>
    <row r="17" spans="1:21">
      <c r="A17" s="1261" t="s">
        <v>166</v>
      </c>
      <c r="B17" s="1262" t="s">
        <v>533</v>
      </c>
      <c r="C17" s="1261" t="s">
        <v>299</v>
      </c>
      <c r="D17" s="1261"/>
      <c r="E17" s="1261"/>
      <c r="F17" s="1261" t="s">
        <v>530</v>
      </c>
      <c r="G17" s="1261"/>
      <c r="J17" s="264"/>
      <c r="K17" s="264"/>
      <c r="L17" s="264"/>
      <c r="U17" s="264"/>
    </row>
    <row r="18" spans="1:21">
      <c r="A18" s="1261"/>
      <c r="B18" s="1263"/>
      <c r="C18" s="265" t="s">
        <v>178</v>
      </c>
      <c r="D18" s="244" t="s">
        <v>179</v>
      </c>
      <c r="E18" s="244" t="s">
        <v>169</v>
      </c>
      <c r="F18" s="244" t="s">
        <v>531</v>
      </c>
      <c r="G18" s="265" t="s">
        <v>532</v>
      </c>
      <c r="J18" s="264"/>
      <c r="K18" s="264"/>
      <c r="L18" s="264"/>
      <c r="U18" s="264"/>
    </row>
    <row r="19" spans="1:21">
      <c r="A19" s="94" t="s">
        <v>764</v>
      </c>
      <c r="B19" s="268" t="s">
        <v>765</v>
      </c>
      <c r="C19" s="269" t="s">
        <v>766</v>
      </c>
      <c r="D19" s="270">
        <v>36274.32</v>
      </c>
      <c r="E19" s="271">
        <v>100</v>
      </c>
      <c r="F19" s="272" t="s">
        <v>694</v>
      </c>
      <c r="G19" s="273"/>
      <c r="J19" s="264"/>
      <c r="K19" s="264"/>
      <c r="L19" s="264"/>
      <c r="U19" s="264"/>
    </row>
    <row r="20" spans="1:21">
      <c r="A20" s="94"/>
      <c r="B20" s="269"/>
      <c r="C20" s="269"/>
      <c r="D20" s="270"/>
      <c r="E20" s="271"/>
      <c r="F20" s="272"/>
      <c r="G20" s="273"/>
      <c r="J20" s="264"/>
      <c r="K20" s="264"/>
      <c r="L20" s="264"/>
      <c r="U20" s="264"/>
    </row>
    <row r="21" spans="1:21">
      <c r="A21" s="94"/>
      <c r="B21" s="269"/>
      <c r="C21" s="269"/>
      <c r="D21" s="270"/>
      <c r="E21" s="271"/>
      <c r="F21" s="277"/>
      <c r="G21" s="273"/>
      <c r="J21" s="264"/>
      <c r="K21" s="264"/>
      <c r="L21" s="264"/>
      <c r="U21" s="264"/>
    </row>
    <row r="22" spans="1:21">
      <c r="A22" s="279"/>
      <c r="B22" s="279"/>
      <c r="C22" s="279"/>
      <c r="D22" s="280"/>
      <c r="E22" s="289"/>
      <c r="F22" s="280"/>
      <c r="G22" s="273"/>
      <c r="J22" s="264"/>
      <c r="K22" s="264"/>
      <c r="L22" s="264"/>
      <c r="U22" s="264"/>
    </row>
    <row r="23" spans="1:21">
      <c r="A23" s="279"/>
      <c r="B23" s="279"/>
      <c r="C23" s="279"/>
      <c r="D23" s="280"/>
      <c r="E23" s="289"/>
      <c r="F23" s="280"/>
      <c r="G23" s="273"/>
      <c r="J23" s="264"/>
      <c r="K23" s="264"/>
      <c r="L23" s="264"/>
      <c r="U23" s="264"/>
    </row>
    <row r="24" spans="1:21">
      <c r="A24" s="279"/>
      <c r="B24" s="279"/>
      <c r="C24" s="279"/>
      <c r="D24" s="280"/>
      <c r="E24" s="289"/>
      <c r="F24" s="280"/>
      <c r="G24" s="273"/>
    </row>
    <row r="25" spans="1:21" ht="20.25" customHeight="1">
      <c r="A25" s="283" t="s">
        <v>120</v>
      </c>
      <c r="B25" s="284"/>
      <c r="C25" s="285"/>
      <c r="D25" s="287">
        <f>'ผ (ค)'!Q50</f>
        <v>0</v>
      </c>
      <c r="E25" s="287">
        <f>SUM(E19:E24)</f>
        <v>100</v>
      </c>
      <c r="F25" s="287"/>
      <c r="G25" s="288"/>
    </row>
  </sheetData>
  <mergeCells count="10">
    <mergeCell ref="A17:A18"/>
    <mergeCell ref="B17:B18"/>
    <mergeCell ref="C17:E17"/>
    <mergeCell ref="F17:G17"/>
    <mergeCell ref="A3:G3"/>
    <mergeCell ref="C5:E5"/>
    <mergeCell ref="A5:A6"/>
    <mergeCell ref="B5:B6"/>
    <mergeCell ref="F5:G5"/>
    <mergeCell ref="A15:G15"/>
  </mergeCells>
  <phoneticPr fontId="3" type="noConversion"/>
  <pageMargins left="0.78740157480314965" right="0.59055118110236227" top="0.78740157480314965" bottom="0.59055118110236227" header="0.31496062992125984" footer="0.31496062992125984"/>
  <pageSetup paperSize="9" scale="99" firstPageNumber="1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1"/>
  <sheetViews>
    <sheetView showGridLines="0" view="pageBreakPreview" zoomScaleNormal="100" zoomScaleSheetLayoutView="100" workbookViewId="0">
      <selection sqref="A1:XFD1048576"/>
    </sheetView>
  </sheetViews>
  <sheetFormatPr defaultColWidth="9" defaultRowHeight="24.75" customHeight="1"/>
  <cols>
    <col min="1" max="1" width="4.375" style="13" customWidth="1"/>
    <col min="2" max="9" width="9" style="13"/>
    <col min="10" max="10" width="8.5" style="13" customWidth="1"/>
    <col min="11" max="16384" width="9" style="13"/>
  </cols>
  <sheetData>
    <row r="1" spans="1:10" s="22" customFormat="1" ht="24.75" customHeight="1">
      <c r="A1" s="372" t="s">
        <v>706</v>
      </c>
    </row>
    <row r="2" spans="1:10" s="19" customFormat="1" ht="15" customHeight="1">
      <c r="B2" s="22"/>
    </row>
    <row r="3" spans="1:10" s="19" customFormat="1" ht="24.75" customHeight="1">
      <c r="A3" s="16"/>
      <c r="B3" s="16"/>
      <c r="C3" s="16"/>
      <c r="D3" s="16"/>
      <c r="E3" s="16"/>
      <c r="F3" s="16"/>
      <c r="G3" s="16"/>
      <c r="H3" s="16"/>
      <c r="I3" s="16"/>
      <c r="J3" s="16"/>
    </row>
    <row r="4" spans="1:10" s="19" customFormat="1" ht="24.75" customHeight="1">
      <c r="A4" s="16"/>
      <c r="B4" s="16"/>
      <c r="C4" s="16"/>
      <c r="D4" s="16"/>
      <c r="E4" s="16"/>
      <c r="F4" s="16"/>
      <c r="G4" s="16"/>
      <c r="H4" s="16"/>
      <c r="I4" s="16"/>
      <c r="J4" s="16"/>
    </row>
    <row r="5" spans="1:10" s="19" customFormat="1" ht="24.75" customHeight="1">
      <c r="A5" s="16"/>
      <c r="B5" s="16"/>
      <c r="C5" s="16"/>
      <c r="D5" s="16"/>
      <c r="E5" s="16"/>
      <c r="F5" s="16"/>
      <c r="G5" s="16"/>
      <c r="H5" s="16"/>
      <c r="I5" s="16"/>
      <c r="J5" s="16"/>
    </row>
    <row r="6" spans="1:10" s="19" customFormat="1" ht="24.75" customHeight="1">
      <c r="A6" s="16"/>
      <c r="B6" s="16"/>
      <c r="C6" s="16"/>
      <c r="D6" s="16"/>
      <c r="E6" s="16"/>
      <c r="F6" s="16"/>
      <c r="G6" s="16"/>
      <c r="H6" s="16"/>
      <c r="I6" s="16"/>
      <c r="J6" s="16"/>
    </row>
    <row r="7" spans="1:10" s="19" customFormat="1" ht="24.75" customHeight="1">
      <c r="A7" s="16"/>
      <c r="B7" s="16"/>
      <c r="C7" s="16"/>
      <c r="D7" s="16"/>
      <c r="E7" s="16"/>
      <c r="F7" s="16"/>
      <c r="G7" s="16"/>
      <c r="H7" s="16"/>
      <c r="I7" s="16"/>
      <c r="J7" s="16"/>
    </row>
    <row r="8" spans="1:10" s="19" customFormat="1" ht="24.75" customHeight="1">
      <c r="A8" s="16"/>
      <c r="B8" s="16"/>
      <c r="C8" s="16"/>
      <c r="D8" s="16"/>
      <c r="E8" s="16"/>
      <c r="F8" s="16"/>
      <c r="G8" s="16"/>
      <c r="H8" s="16"/>
      <c r="I8" s="16"/>
      <c r="J8" s="16"/>
    </row>
    <row r="9" spans="1:10" s="19" customFormat="1" ht="24.75" customHeight="1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s="19" customFormat="1" ht="24.75" customHeight="1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10" s="19" customFormat="1" ht="24.7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</row>
    <row r="12" spans="1:10" s="19" customFormat="1" ht="24.75" customHeight="1">
      <c r="A12" s="16"/>
      <c r="B12" s="16"/>
      <c r="C12" s="16"/>
      <c r="D12" s="16"/>
      <c r="E12" s="16"/>
      <c r="F12" s="16"/>
      <c r="G12" s="16"/>
      <c r="H12" s="16"/>
      <c r="I12" s="16"/>
      <c r="J12" s="16"/>
    </row>
    <row r="13" spans="1:10" s="19" customFormat="1" ht="24.75" customHeight="1">
      <c r="A13" s="16"/>
      <c r="B13" s="16"/>
      <c r="C13" s="16"/>
      <c r="D13" s="16"/>
      <c r="E13" s="16"/>
      <c r="F13" s="16"/>
      <c r="G13" s="16"/>
      <c r="H13" s="16"/>
      <c r="I13" s="16"/>
      <c r="J13" s="16"/>
    </row>
    <row r="14" spans="1:10" s="19" customFormat="1" ht="24.75" customHeight="1">
      <c r="A14" s="16"/>
      <c r="B14" s="464"/>
      <c r="C14" s="600"/>
      <c r="D14" s="600"/>
      <c r="E14" s="600"/>
      <c r="F14" s="600"/>
      <c r="G14" s="600"/>
      <c r="H14" s="600"/>
      <c r="I14" s="600"/>
      <c r="J14" s="16"/>
    </row>
    <row r="15" spans="1:10" s="19" customFormat="1" ht="24.75" customHeight="1">
      <c r="A15" s="16"/>
      <c r="B15" s="600"/>
      <c r="C15" s="600"/>
      <c r="D15" s="600"/>
      <c r="E15" s="600"/>
      <c r="F15" s="600"/>
      <c r="G15" s="600"/>
      <c r="H15" s="600"/>
      <c r="I15" s="600"/>
      <c r="J15" s="16"/>
    </row>
    <row r="16" spans="1:10" s="19" customFormat="1" ht="24.75" customHeight="1">
      <c r="A16" s="16"/>
      <c r="B16" s="600"/>
      <c r="C16" s="600"/>
      <c r="D16" s="600"/>
      <c r="E16" s="600"/>
      <c r="F16" s="600"/>
      <c r="G16" s="600"/>
      <c r="H16" s="600"/>
      <c r="I16" s="600"/>
      <c r="J16" s="16"/>
    </row>
    <row r="17" spans="1:18" s="19" customFormat="1" ht="24.75" customHeight="1">
      <c r="A17" s="16"/>
      <c r="B17" s="16"/>
      <c r="C17" s="16"/>
      <c r="D17" s="16"/>
      <c r="E17" s="16"/>
      <c r="F17" s="16"/>
      <c r="G17" s="16"/>
      <c r="H17" s="16"/>
      <c r="I17" s="16"/>
      <c r="J17" s="16"/>
    </row>
    <row r="18" spans="1:18" s="19" customFormat="1" ht="24.7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</row>
    <row r="19" spans="1:18" s="19" customFormat="1" ht="24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L19" s="601"/>
      <c r="M19" s="602"/>
      <c r="N19" s="602"/>
      <c r="O19" s="602"/>
      <c r="P19" s="602"/>
      <c r="Q19" s="602"/>
      <c r="R19" s="602"/>
    </row>
    <row r="20" spans="1:18" s="19" customFormat="1" ht="24.75" customHeight="1">
      <c r="A20" s="16"/>
      <c r="B20" s="16"/>
      <c r="C20" s="16"/>
      <c r="D20" s="16"/>
      <c r="E20" s="16"/>
      <c r="F20" s="16"/>
      <c r="G20" s="16"/>
      <c r="H20" s="16"/>
      <c r="I20" s="16"/>
      <c r="J20" s="16"/>
      <c r="L20" s="603"/>
      <c r="M20" s="602"/>
      <c r="N20" s="602"/>
      <c r="O20" s="602"/>
      <c r="P20" s="602"/>
      <c r="Q20" s="602"/>
      <c r="R20" s="602"/>
    </row>
    <row r="21" spans="1:18" s="19" customFormat="1" ht="24.75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L21" s="601"/>
      <c r="M21" s="602"/>
      <c r="N21" s="602"/>
      <c r="O21" s="602"/>
      <c r="P21" s="602"/>
      <c r="Q21" s="602"/>
      <c r="R21" s="602"/>
    </row>
    <row r="22" spans="1:18" s="19" customFormat="1" ht="24.75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L22" s="939"/>
      <c r="M22" s="939"/>
      <c r="N22" s="939"/>
      <c r="O22" s="939"/>
      <c r="P22" s="939"/>
      <c r="Q22" s="939"/>
      <c r="R22" s="939"/>
    </row>
    <row r="23" spans="1:18" s="19" customFormat="1" ht="24.7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L23" s="939"/>
      <c r="M23" s="939"/>
      <c r="N23" s="939"/>
      <c r="O23" s="939"/>
      <c r="P23" s="939"/>
      <c r="Q23" s="939"/>
      <c r="R23" s="939"/>
    </row>
    <row r="24" spans="1:18" s="19" customFormat="1" ht="24.7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L24" s="939"/>
      <c r="M24" s="939"/>
      <c r="N24" s="939"/>
      <c r="O24" s="939"/>
      <c r="P24" s="939"/>
      <c r="Q24" s="939"/>
      <c r="R24" s="939"/>
    </row>
    <row r="25" spans="1:18" s="19" customFormat="1" ht="24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L25" s="939"/>
      <c r="M25" s="939"/>
      <c r="N25" s="939"/>
      <c r="O25" s="939"/>
      <c r="P25" s="939"/>
      <c r="Q25" s="939"/>
      <c r="R25" s="939"/>
    </row>
    <row r="26" spans="1:18" s="19" customFormat="1" ht="24.75" customHeight="1">
      <c r="A26" s="16"/>
      <c r="B26" s="16"/>
      <c r="C26" s="16"/>
      <c r="D26" s="557"/>
      <c r="E26" s="16"/>
      <c r="F26" s="16"/>
      <c r="G26" s="16"/>
      <c r="H26" s="16"/>
      <c r="I26" s="16"/>
      <c r="J26" s="16"/>
      <c r="L26" s="939"/>
      <c r="M26" s="939"/>
      <c r="N26" s="939"/>
      <c r="O26" s="939"/>
      <c r="P26" s="939"/>
      <c r="Q26" s="939"/>
      <c r="R26" s="939"/>
    </row>
    <row r="27" spans="1:18" s="19" customFormat="1" ht="24.75" customHeight="1">
      <c r="A27" s="16"/>
      <c r="B27" s="16"/>
      <c r="C27" s="16"/>
      <c r="D27" s="557"/>
      <c r="E27" s="16"/>
      <c r="F27" s="16"/>
      <c r="G27" s="16"/>
      <c r="H27" s="16"/>
      <c r="I27" s="16"/>
      <c r="J27" s="16"/>
      <c r="L27" s="939"/>
      <c r="M27" s="939"/>
      <c r="N27" s="939"/>
      <c r="O27" s="939"/>
      <c r="P27" s="939"/>
      <c r="Q27" s="939"/>
      <c r="R27" s="939"/>
    </row>
    <row r="28" spans="1:18" s="19" customFormat="1" ht="14.45" customHeight="1">
      <c r="A28" s="16"/>
      <c r="B28" s="16"/>
      <c r="C28" s="16"/>
      <c r="D28" s="557"/>
      <c r="E28" s="16"/>
      <c r="F28" s="16"/>
      <c r="G28" s="16"/>
      <c r="H28" s="16"/>
      <c r="I28" s="16"/>
      <c r="J28" s="16"/>
      <c r="L28" s="939"/>
      <c r="M28" s="939"/>
      <c r="N28" s="939"/>
      <c r="O28" s="939"/>
      <c r="P28" s="939"/>
      <c r="Q28" s="939"/>
      <c r="R28" s="939"/>
    </row>
    <row r="29" spans="1:18" s="14" customFormat="1" ht="24">
      <c r="B29" s="940" t="s">
        <v>1121</v>
      </c>
      <c r="C29" s="940"/>
      <c r="D29" s="940"/>
      <c r="E29" s="940"/>
      <c r="F29" s="940"/>
      <c r="G29" s="940"/>
      <c r="H29" s="940"/>
      <c r="I29" s="940"/>
      <c r="J29" s="940"/>
      <c r="L29" s="939"/>
      <c r="M29" s="939"/>
      <c r="N29" s="939"/>
      <c r="O29" s="939"/>
      <c r="P29" s="939"/>
      <c r="Q29" s="939"/>
      <c r="R29" s="939"/>
    </row>
    <row r="30" spans="1:18" s="14" customFormat="1" ht="24">
      <c r="A30" s="604"/>
      <c r="B30" s="21"/>
      <c r="C30" s="21"/>
      <c r="D30" s="21"/>
      <c r="E30" s="21"/>
      <c r="F30" s="21"/>
      <c r="G30" s="21"/>
      <c r="L30" s="939"/>
      <c r="M30" s="939"/>
      <c r="N30" s="939"/>
      <c r="O30" s="939"/>
      <c r="P30" s="939"/>
      <c r="Q30" s="939"/>
      <c r="R30" s="939"/>
    </row>
    <row r="31" spans="1:18" s="14" customFormat="1" ht="24">
      <c r="A31" s="21"/>
      <c r="B31" s="605"/>
      <c r="C31" s="21"/>
      <c r="D31" s="21"/>
      <c r="E31" s="21"/>
      <c r="F31" s="21"/>
      <c r="G31" s="21"/>
      <c r="L31" s="939"/>
      <c r="M31" s="939"/>
      <c r="N31" s="939"/>
      <c r="O31" s="939"/>
      <c r="P31" s="939"/>
      <c r="Q31" s="939"/>
      <c r="R31" s="939"/>
    </row>
    <row r="32" spans="1:18" s="14" customFormat="1" ht="24.75" customHeight="1">
      <c r="A32" s="606"/>
      <c r="B32" s="607"/>
      <c r="C32" s="607"/>
      <c r="D32" s="607"/>
      <c r="E32" s="607"/>
      <c r="F32" s="607"/>
      <c r="G32" s="607"/>
      <c r="H32" s="607"/>
      <c r="I32" s="607"/>
      <c r="J32" s="608"/>
      <c r="L32" s="939"/>
      <c r="M32" s="939"/>
      <c r="N32" s="939"/>
      <c r="O32" s="939"/>
      <c r="P32" s="939"/>
      <c r="Q32" s="939"/>
      <c r="R32" s="939"/>
    </row>
    <row r="33" spans="1:18" ht="24.75" customHeight="1">
      <c r="A33" s="609"/>
      <c r="B33" s="11"/>
      <c r="C33" s="11"/>
      <c r="D33" s="11"/>
      <c r="E33" s="11"/>
      <c r="F33" s="11"/>
      <c r="G33" s="11"/>
      <c r="H33" s="11"/>
      <c r="I33" s="11"/>
      <c r="J33" s="610"/>
      <c r="L33" s="939"/>
      <c r="M33" s="939"/>
      <c r="N33" s="939"/>
      <c r="O33" s="939"/>
      <c r="P33" s="939"/>
      <c r="Q33" s="939"/>
      <c r="R33" s="939"/>
    </row>
    <row r="34" spans="1:18" ht="24.75" customHeight="1">
      <c r="A34" s="609"/>
      <c r="B34" s="11"/>
      <c r="C34" s="11"/>
      <c r="D34" s="11"/>
      <c r="E34" s="11"/>
      <c r="F34" s="11"/>
      <c r="G34" s="11"/>
      <c r="H34" s="11"/>
      <c r="I34" s="11"/>
      <c r="J34" s="610"/>
    </row>
    <row r="35" spans="1:18" ht="24.75" customHeight="1">
      <c r="A35" s="609"/>
      <c r="B35" s="11"/>
      <c r="C35" s="11"/>
      <c r="D35" s="11"/>
      <c r="E35" s="11"/>
      <c r="F35" s="11"/>
      <c r="G35" s="11"/>
      <c r="H35" s="11"/>
      <c r="I35" s="11"/>
      <c r="J35" s="610"/>
    </row>
    <row r="36" spans="1:18" ht="24.75" customHeight="1">
      <c r="A36" s="609"/>
      <c r="B36" s="11"/>
      <c r="C36" s="11"/>
      <c r="D36" s="11"/>
      <c r="E36" s="11"/>
      <c r="F36" s="11"/>
      <c r="G36" s="11"/>
      <c r="H36" s="11"/>
      <c r="I36" s="11"/>
      <c r="J36" s="610"/>
    </row>
    <row r="37" spans="1:18" ht="24.75" customHeight="1">
      <c r="A37" s="609"/>
      <c r="B37" s="11"/>
      <c r="C37" s="11"/>
      <c r="D37" s="11"/>
      <c r="E37" s="11"/>
      <c r="F37" s="11"/>
      <c r="G37" s="11"/>
      <c r="H37" s="11"/>
      <c r="I37" s="11"/>
      <c r="J37" s="610"/>
    </row>
    <row r="38" spans="1:18" ht="24.75" customHeight="1">
      <c r="A38" s="609"/>
      <c r="B38" s="11"/>
      <c r="C38" s="11"/>
      <c r="D38" s="11"/>
      <c r="E38" s="11"/>
      <c r="F38" s="11"/>
      <c r="G38" s="11"/>
      <c r="H38" s="11"/>
      <c r="I38" s="11"/>
      <c r="J38" s="610"/>
    </row>
    <row r="39" spans="1:18" ht="24.75" customHeight="1">
      <c r="A39" s="609"/>
      <c r="B39" s="11"/>
      <c r="C39" s="11"/>
      <c r="D39" s="11"/>
      <c r="E39" s="11"/>
      <c r="F39" s="11"/>
      <c r="G39" s="11"/>
      <c r="H39" s="11"/>
      <c r="I39" s="11"/>
      <c r="J39" s="610"/>
    </row>
    <row r="40" spans="1:18" ht="24.75" customHeight="1">
      <c r="A40" s="609"/>
      <c r="B40" s="11"/>
      <c r="C40" s="11"/>
      <c r="D40" s="11"/>
      <c r="E40" s="11"/>
      <c r="F40" s="11"/>
      <c r="G40" s="11"/>
      <c r="H40" s="11"/>
      <c r="I40" s="11"/>
      <c r="J40" s="610"/>
    </row>
    <row r="41" spans="1:18" ht="24.75" customHeight="1">
      <c r="A41" s="609"/>
      <c r="B41" s="11"/>
      <c r="C41" s="11"/>
      <c r="D41" s="11"/>
      <c r="E41" s="11"/>
      <c r="F41" s="11"/>
      <c r="G41" s="11"/>
      <c r="H41" s="11"/>
      <c r="I41" s="11"/>
      <c r="J41" s="610"/>
    </row>
    <row r="42" spans="1:18" ht="24.75" customHeight="1">
      <c r="A42" s="609"/>
      <c r="B42" s="11"/>
      <c r="C42" s="11"/>
      <c r="D42" s="11"/>
      <c r="E42" s="11"/>
      <c r="F42" s="11"/>
      <c r="G42" s="11"/>
      <c r="H42" s="11"/>
      <c r="I42" s="11"/>
      <c r="J42" s="610"/>
    </row>
    <row r="43" spans="1:18" ht="24.75" customHeight="1">
      <c r="A43" s="609"/>
      <c r="B43" s="11"/>
      <c r="C43" s="11"/>
      <c r="D43" s="11"/>
      <c r="E43" s="11"/>
      <c r="F43" s="11"/>
      <c r="G43" s="11"/>
      <c r="H43" s="11"/>
      <c r="I43" s="11"/>
      <c r="J43" s="610"/>
    </row>
    <row r="44" spans="1:18" ht="24.75" customHeight="1">
      <c r="A44" s="611"/>
      <c r="B44" s="612"/>
      <c r="C44" s="612"/>
      <c r="D44" s="612"/>
      <c r="E44" s="612"/>
      <c r="F44" s="612"/>
      <c r="G44" s="612"/>
      <c r="H44" s="612"/>
      <c r="I44" s="612"/>
      <c r="J44" s="613"/>
    </row>
    <row r="45" spans="1:18" ht="24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</row>
    <row r="46" spans="1:18" ht="24.75" customHeight="1">
      <c r="B46" s="940"/>
      <c r="C46" s="940"/>
      <c r="D46" s="940"/>
      <c r="E46" s="940"/>
      <c r="F46" s="940"/>
      <c r="G46" s="940"/>
      <c r="H46" s="940"/>
      <c r="I46" s="940"/>
      <c r="J46" s="940"/>
    </row>
    <row r="59" spans="1:10" ht="24.75" customHeight="1">
      <c r="A59" s="940"/>
      <c r="B59" s="940"/>
      <c r="C59" s="940"/>
      <c r="D59" s="940"/>
      <c r="E59" s="940"/>
      <c r="F59" s="940"/>
      <c r="G59" s="940"/>
      <c r="H59" s="940"/>
      <c r="I59" s="940"/>
      <c r="J59" s="940"/>
    </row>
    <row r="60" spans="1:10" ht="24.75" customHeight="1">
      <c r="A60" s="941"/>
      <c r="B60" s="941"/>
      <c r="C60" s="941"/>
      <c r="D60" s="941"/>
      <c r="E60" s="941"/>
      <c r="F60" s="941"/>
      <c r="G60" s="941"/>
      <c r="H60" s="941"/>
      <c r="I60" s="941"/>
      <c r="J60" s="941"/>
    </row>
    <row r="61" spans="1:10" ht="24.75" customHeight="1">
      <c r="A61" s="940"/>
      <c r="B61" s="940"/>
      <c r="C61" s="940"/>
      <c r="D61" s="940"/>
      <c r="E61" s="940"/>
      <c r="F61" s="940"/>
      <c r="G61" s="940"/>
      <c r="H61" s="940"/>
      <c r="I61" s="940"/>
      <c r="J61" s="940"/>
    </row>
  </sheetData>
  <mergeCells count="6">
    <mergeCell ref="L22:R33"/>
    <mergeCell ref="B29:J29"/>
    <mergeCell ref="B46:J46"/>
    <mergeCell ref="A59:J59"/>
    <mergeCell ref="A61:J61"/>
    <mergeCell ref="A60:J60"/>
  </mergeCells>
  <pageMargins left="0.78740157480314965" right="0.59055118110236227" top="0.78740157480314965" bottom="0.78740157480314965" header="0.31496062992125984" footer="0.27559055118110237"/>
  <pageSetup paperSize="9" scale="96" orientation="portrait" r:id="rId1"/>
  <headerFooter>
    <oddFooter>&amp;C&amp;"TH SarabunPSK,Bold"&amp;16&amp;P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3:J16"/>
  <sheetViews>
    <sheetView showGridLines="0" view="pageBreakPreview" topLeftCell="A10" zoomScaleSheetLayoutView="100" workbookViewId="0">
      <selection activeCell="A10" sqref="A1:XFD1048576"/>
    </sheetView>
  </sheetViews>
  <sheetFormatPr defaultColWidth="9" defaultRowHeight="21.75"/>
  <cols>
    <col min="1" max="1" width="6.25" style="23" customWidth="1"/>
    <col min="2" max="4" width="9.625" style="23" customWidth="1"/>
    <col min="5" max="5" width="11.875" style="23" customWidth="1"/>
    <col min="6" max="6" width="13.375" style="23" customWidth="1"/>
    <col min="7" max="7" width="14.375" style="23" customWidth="1"/>
    <col min="8" max="8" width="15.375" style="23" customWidth="1"/>
    <col min="9" max="9" width="15.25" style="23" customWidth="1"/>
    <col min="10" max="10" width="14.625" style="23" customWidth="1"/>
    <col min="11" max="16384" width="9" style="23"/>
  </cols>
  <sheetData>
    <row r="13" spans="1:10" ht="57">
      <c r="A13" s="1199" t="s">
        <v>24</v>
      </c>
      <c r="B13" s="1199"/>
      <c r="C13" s="1199"/>
      <c r="D13" s="1199"/>
      <c r="E13" s="1199"/>
      <c r="F13" s="1199"/>
      <c r="G13" s="1199"/>
      <c r="H13" s="32"/>
      <c r="I13" s="32"/>
      <c r="J13" s="32"/>
    </row>
    <row r="14" spans="1:10" ht="54">
      <c r="A14" s="1201" t="s">
        <v>7</v>
      </c>
      <c r="B14" s="1201"/>
      <c r="C14" s="1201"/>
      <c r="D14" s="1201"/>
      <c r="E14" s="1201"/>
      <c r="F14" s="1201"/>
      <c r="G14" s="1201"/>
    </row>
    <row r="15" spans="1:10" ht="54">
      <c r="A15" s="1201" t="s">
        <v>8</v>
      </c>
      <c r="B15" s="1201"/>
      <c r="C15" s="1201"/>
      <c r="D15" s="1201"/>
      <c r="E15" s="1201"/>
      <c r="F15" s="1201"/>
      <c r="G15" s="1201"/>
    </row>
    <row r="16" spans="1:10" ht="54">
      <c r="A16" s="1201"/>
      <c r="B16" s="1201"/>
      <c r="C16" s="1201"/>
      <c r="D16" s="1201"/>
      <c r="E16" s="1201"/>
      <c r="F16" s="1201"/>
      <c r="G16" s="1201"/>
    </row>
  </sheetData>
  <mergeCells count="4">
    <mergeCell ref="A13:G13"/>
    <mergeCell ref="A14:G14"/>
    <mergeCell ref="A15:G15"/>
    <mergeCell ref="A16:G16"/>
  </mergeCells>
  <phoneticPr fontId="3" type="noConversion"/>
  <pageMargins left="0.98425196850393704" right="0.78740157480314965" top="0.78740157480314965" bottom="0.39370078740157483" header="0.31496062992125984" footer="0.31496062992125984"/>
  <pageSetup paperSize="9" firstPageNumber="1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20"/>
  <sheetViews>
    <sheetView view="pageBreakPreview" topLeftCell="A9" zoomScaleNormal="90" zoomScaleSheetLayoutView="100" workbookViewId="0">
      <selection activeCell="A9" sqref="A1:XFD1048576"/>
    </sheetView>
  </sheetViews>
  <sheetFormatPr defaultColWidth="9" defaultRowHeight="17.25"/>
  <cols>
    <col min="1" max="1" width="14.375" style="13" customWidth="1"/>
    <col min="2" max="2" width="7" style="13" customWidth="1"/>
    <col min="3" max="18" width="4.5" style="13" customWidth="1"/>
    <col min="19" max="19" width="1.625" style="13" customWidth="1"/>
    <col min="20" max="16384" width="9" style="13"/>
  </cols>
  <sheetData>
    <row r="1" spans="1:18" s="90" customFormat="1" ht="60.75" customHeight="1">
      <c r="A1" s="90" t="s">
        <v>649</v>
      </c>
    </row>
    <row r="2" spans="1:18" ht="21.75" customHeight="1">
      <c r="A2" s="290"/>
      <c r="B2" s="291" t="s">
        <v>629</v>
      </c>
      <c r="C2" s="291"/>
      <c r="D2" s="290"/>
      <c r="E2" s="290"/>
      <c r="F2" s="290"/>
      <c r="G2" s="290"/>
      <c r="H2" s="290"/>
      <c r="I2" s="290"/>
    </row>
    <row r="3" spans="1:18" ht="20.25" customHeight="1">
      <c r="A3" s="233" t="s">
        <v>650</v>
      </c>
      <c r="B3" s="233"/>
      <c r="C3" s="233"/>
      <c r="D3" s="233"/>
      <c r="E3" s="233"/>
      <c r="F3" s="233"/>
      <c r="G3" s="233"/>
      <c r="H3" s="233"/>
      <c r="I3" s="233"/>
    </row>
    <row r="4" spans="1:18" ht="24" customHeight="1">
      <c r="A4" s="291" t="s">
        <v>651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</row>
    <row r="5" spans="1:18" ht="32.25" customHeight="1">
      <c r="A5" s="1264" t="s">
        <v>609</v>
      </c>
      <c r="B5" s="1264"/>
      <c r="C5" s="1264"/>
      <c r="D5" s="1264"/>
      <c r="E5" s="1264"/>
      <c r="F5" s="1264"/>
      <c r="G5" s="1264"/>
      <c r="H5" s="1264"/>
      <c r="I5" s="1264"/>
      <c r="J5" s="1264"/>
      <c r="K5" s="1264"/>
      <c r="L5" s="1264"/>
      <c r="M5" s="1264"/>
      <c r="N5" s="1264"/>
      <c r="O5" s="1264"/>
      <c r="P5" s="1264"/>
      <c r="Q5" s="1264"/>
      <c r="R5" s="1264"/>
    </row>
    <row r="6" spans="1:18" ht="9.75" customHeight="1">
      <c r="A6" s="292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</row>
    <row r="7" spans="1:18" ht="25.5" customHeight="1">
      <c r="A7" s="1265" t="s">
        <v>767</v>
      </c>
      <c r="B7" s="1265"/>
      <c r="C7" s="1265"/>
      <c r="D7" s="1265"/>
      <c r="E7" s="1265"/>
      <c r="F7" s="1265"/>
      <c r="G7" s="293"/>
      <c r="H7" s="1266" t="s">
        <v>1082</v>
      </c>
      <c r="I7" s="1266"/>
      <c r="J7" s="1266"/>
      <c r="K7" s="1266"/>
      <c r="L7" s="1266"/>
      <c r="M7" s="1266"/>
      <c r="N7" s="1266"/>
      <c r="O7" s="1266"/>
      <c r="P7" s="1266"/>
      <c r="Q7" s="293"/>
      <c r="R7" s="293"/>
    </row>
    <row r="8" spans="1:18" ht="14.25" customHeight="1" thickBot="1">
      <c r="A8" s="294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</row>
    <row r="9" spans="1:18" ht="24" customHeight="1" thickTop="1">
      <c r="A9" s="1267" t="s">
        <v>610</v>
      </c>
      <c r="B9" s="1270" t="s">
        <v>611</v>
      </c>
      <c r="C9" s="1273" t="s">
        <v>612</v>
      </c>
      <c r="D9" s="1274"/>
      <c r="E9" s="1274"/>
      <c r="F9" s="1274"/>
      <c r="G9" s="1275"/>
      <c r="H9" s="1273" t="s">
        <v>613</v>
      </c>
      <c r="I9" s="1274"/>
      <c r="J9" s="1274"/>
      <c r="K9" s="1274"/>
      <c r="L9" s="1275"/>
      <c r="M9" s="1273" t="s">
        <v>614</v>
      </c>
      <c r="N9" s="1274"/>
      <c r="O9" s="1274"/>
      <c r="P9" s="1275"/>
      <c r="Q9" s="1279" t="s">
        <v>615</v>
      </c>
      <c r="R9" s="1282" t="s">
        <v>616</v>
      </c>
    </row>
    <row r="10" spans="1:18" ht="26.25" customHeight="1" thickBot="1">
      <c r="A10" s="1268"/>
      <c r="B10" s="1271"/>
      <c r="C10" s="1276"/>
      <c r="D10" s="1277"/>
      <c r="E10" s="1277"/>
      <c r="F10" s="1277"/>
      <c r="G10" s="1278"/>
      <c r="H10" s="1276"/>
      <c r="I10" s="1277"/>
      <c r="J10" s="1277"/>
      <c r="K10" s="1277"/>
      <c r="L10" s="1278"/>
      <c r="M10" s="1276"/>
      <c r="N10" s="1277"/>
      <c r="O10" s="1277"/>
      <c r="P10" s="1278"/>
      <c r="Q10" s="1280"/>
      <c r="R10" s="1283"/>
    </row>
    <row r="11" spans="1:18" ht="104.25" customHeight="1" thickBot="1">
      <c r="A11" s="1269"/>
      <c r="B11" s="1272"/>
      <c r="C11" s="295" t="s">
        <v>617</v>
      </c>
      <c r="D11" s="295" t="s">
        <v>618</v>
      </c>
      <c r="E11" s="295" t="s">
        <v>619</v>
      </c>
      <c r="F11" s="295" t="s">
        <v>620</v>
      </c>
      <c r="G11" s="295" t="s">
        <v>621</v>
      </c>
      <c r="H11" s="295" t="s">
        <v>617</v>
      </c>
      <c r="I11" s="295" t="s">
        <v>618</v>
      </c>
      <c r="J11" s="295" t="s">
        <v>619</v>
      </c>
      <c r="K11" s="295" t="s">
        <v>620</v>
      </c>
      <c r="L11" s="295" t="s">
        <v>621</v>
      </c>
      <c r="M11" s="295" t="s">
        <v>622</v>
      </c>
      <c r="N11" s="295" t="s">
        <v>623</v>
      </c>
      <c r="O11" s="295" t="s">
        <v>624</v>
      </c>
      <c r="P11" s="295" t="s">
        <v>625</v>
      </c>
      <c r="Q11" s="1281"/>
      <c r="R11" s="1284"/>
    </row>
    <row r="12" spans="1:18" ht="29.25" customHeight="1" thickTop="1" thickBot="1">
      <c r="A12" s="296" t="s">
        <v>692</v>
      </c>
      <c r="B12" s="297" t="s">
        <v>173</v>
      </c>
      <c r="C12" s="298"/>
      <c r="D12" s="298"/>
      <c r="E12" s="298"/>
      <c r="F12" s="299"/>
      <c r="G12" s="299" t="s">
        <v>122</v>
      </c>
      <c r="H12" s="299"/>
      <c r="I12" s="299"/>
      <c r="J12" s="299"/>
      <c r="K12" s="299" t="s">
        <v>122</v>
      </c>
      <c r="L12" s="299"/>
      <c r="M12" s="299"/>
      <c r="N12" s="299"/>
      <c r="O12" s="299" t="s">
        <v>122</v>
      </c>
      <c r="P12" s="298"/>
      <c r="Q12" s="300">
        <v>12</v>
      </c>
      <c r="R12" s="301">
        <v>1</v>
      </c>
    </row>
    <row r="13" spans="1:18" ht="29.25" customHeight="1" thickBot="1">
      <c r="A13" s="296" t="s">
        <v>693</v>
      </c>
      <c r="B13" s="297" t="s">
        <v>173</v>
      </c>
      <c r="C13" s="298"/>
      <c r="D13" s="298"/>
      <c r="E13" s="298"/>
      <c r="F13" s="299" t="s">
        <v>122</v>
      </c>
      <c r="G13" s="299"/>
      <c r="H13" s="299"/>
      <c r="I13" s="299"/>
      <c r="J13" s="299" t="s">
        <v>122</v>
      </c>
      <c r="K13" s="299"/>
      <c r="L13" s="299"/>
      <c r="M13" s="299"/>
      <c r="N13" s="299" t="s">
        <v>122</v>
      </c>
      <c r="O13" s="299"/>
      <c r="P13" s="298"/>
      <c r="Q13" s="298">
        <v>9</v>
      </c>
      <c r="R13" s="301">
        <v>2</v>
      </c>
    </row>
    <row r="14" spans="1:18" ht="29.25" customHeight="1" thickBot="1">
      <c r="A14" s="296" t="s">
        <v>716</v>
      </c>
      <c r="B14" s="297" t="s">
        <v>173</v>
      </c>
      <c r="C14" s="298"/>
      <c r="D14" s="298"/>
      <c r="E14" s="299" t="s">
        <v>122</v>
      </c>
      <c r="F14" s="298"/>
      <c r="G14" s="298"/>
      <c r="H14" s="298"/>
      <c r="I14" s="298"/>
      <c r="J14" s="299" t="s">
        <v>122</v>
      </c>
      <c r="K14" s="298"/>
      <c r="L14" s="298"/>
      <c r="M14" s="298"/>
      <c r="N14" s="299" t="s">
        <v>122</v>
      </c>
      <c r="O14" s="298"/>
      <c r="P14" s="298"/>
      <c r="Q14" s="302">
        <v>8</v>
      </c>
      <c r="R14" s="301">
        <v>3</v>
      </c>
    </row>
    <row r="15" spans="1:18" ht="29.25" customHeight="1" thickBot="1">
      <c r="A15" s="296" t="s">
        <v>717</v>
      </c>
      <c r="B15" s="297" t="s">
        <v>173</v>
      </c>
      <c r="C15" s="298"/>
      <c r="D15" s="298"/>
      <c r="E15" s="299" t="s">
        <v>122</v>
      </c>
      <c r="F15" s="298"/>
      <c r="G15" s="298"/>
      <c r="H15" s="298"/>
      <c r="I15" s="299" t="s">
        <v>122</v>
      </c>
      <c r="J15" s="298"/>
      <c r="K15" s="298"/>
      <c r="L15" s="298"/>
      <c r="M15" s="299" t="s">
        <v>122</v>
      </c>
      <c r="N15" s="298"/>
      <c r="O15" s="298"/>
      <c r="P15" s="298"/>
      <c r="Q15" s="303">
        <v>6</v>
      </c>
      <c r="R15" s="301">
        <v>4</v>
      </c>
    </row>
    <row r="16" spans="1:18" ht="29.25" customHeight="1" thickBot="1">
      <c r="A16" s="304"/>
      <c r="B16" s="305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301"/>
    </row>
    <row r="17" spans="1:18" ht="29.25" customHeight="1" thickBot="1">
      <c r="A17" s="306"/>
      <c r="B17" s="307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9"/>
      <c r="R17" s="310"/>
    </row>
    <row r="18" spans="1:18" ht="29.25" customHeight="1" thickTop="1">
      <c r="A18" s="311" t="s">
        <v>1083</v>
      </c>
      <c r="B18" s="312" t="s">
        <v>626</v>
      </c>
      <c r="C18" s="313"/>
      <c r="D18" s="313"/>
      <c r="E18" s="313"/>
      <c r="F18" s="313"/>
      <c r="G18" s="313"/>
      <c r="H18" s="313"/>
      <c r="I18" s="313"/>
    </row>
    <row r="19" spans="1:18" ht="21.75" customHeight="1">
      <c r="A19" s="314" t="s">
        <v>627</v>
      </c>
      <c r="B19" s="314" t="s">
        <v>628</v>
      </c>
      <c r="C19" s="315"/>
      <c r="D19" s="315"/>
      <c r="E19" s="315"/>
      <c r="F19" s="315"/>
      <c r="G19" s="315"/>
      <c r="H19" s="315"/>
      <c r="I19" s="315"/>
    </row>
    <row r="20" spans="1:18" s="14" customFormat="1" ht="21.75" customHeight="1">
      <c r="A20" s="85" t="s">
        <v>627</v>
      </c>
      <c r="B20" s="85" t="s">
        <v>630</v>
      </c>
      <c r="C20" s="88"/>
      <c r="D20" s="88"/>
      <c r="E20" s="88"/>
      <c r="F20" s="88"/>
      <c r="G20" s="88"/>
      <c r="H20" s="88"/>
      <c r="I20" s="88"/>
    </row>
  </sheetData>
  <mergeCells count="10">
    <mergeCell ref="A5:R5"/>
    <mergeCell ref="A7:F7"/>
    <mergeCell ref="H7:P7"/>
    <mergeCell ref="A9:A11"/>
    <mergeCell ref="B9:B11"/>
    <mergeCell ref="C9:G10"/>
    <mergeCell ref="H9:L10"/>
    <mergeCell ref="M9:P10"/>
    <mergeCell ref="Q9:Q11"/>
    <mergeCell ref="R9:R11"/>
  </mergeCells>
  <phoneticPr fontId="3" type="noConversion"/>
  <pageMargins left="0.23622047244094491" right="0.19685039370078741" top="0.74803149606299213" bottom="0.74803149606299213" header="0.31496062992125984" footer="0.31496062992125984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1972"/>
  <sheetViews>
    <sheetView view="pageBreakPreview" zoomScale="60" zoomScaleNormal="100" workbookViewId="0">
      <selection sqref="A1:XFD1048576"/>
    </sheetView>
  </sheetViews>
  <sheetFormatPr defaultColWidth="7.625" defaultRowHeight="18.75"/>
  <cols>
    <col min="1" max="1" width="13.625" style="324" customWidth="1"/>
    <col min="2" max="2" width="33" style="324" customWidth="1"/>
    <col min="3" max="6" width="8.875" style="324" customWidth="1"/>
    <col min="7" max="7" width="9.75" style="324" customWidth="1"/>
    <col min="8" max="256" width="7.625" style="324"/>
    <col min="257" max="257" width="13.625" style="324" customWidth="1"/>
    <col min="258" max="258" width="33" style="324" customWidth="1"/>
    <col min="259" max="262" width="8.875" style="324" customWidth="1"/>
    <col min="263" max="263" width="9.75" style="324" customWidth="1"/>
    <col min="264" max="512" width="7.625" style="324"/>
    <col min="513" max="513" width="13.625" style="324" customWidth="1"/>
    <col min="514" max="514" width="33" style="324" customWidth="1"/>
    <col min="515" max="518" width="8.875" style="324" customWidth="1"/>
    <col min="519" max="519" width="9.75" style="324" customWidth="1"/>
    <col min="520" max="768" width="7.625" style="324"/>
    <col min="769" max="769" width="13.625" style="324" customWidth="1"/>
    <col min="770" max="770" width="33" style="324" customWidth="1"/>
    <col min="771" max="774" width="8.875" style="324" customWidth="1"/>
    <col min="775" max="775" width="9.75" style="324" customWidth="1"/>
    <col min="776" max="1024" width="7.625" style="324"/>
    <col min="1025" max="1025" width="13.625" style="324" customWidth="1"/>
    <col min="1026" max="1026" width="33" style="324" customWidth="1"/>
    <col min="1027" max="1030" width="8.875" style="324" customWidth="1"/>
    <col min="1031" max="1031" width="9.75" style="324" customWidth="1"/>
    <col min="1032" max="1280" width="7.625" style="324"/>
    <col min="1281" max="1281" width="13.625" style="324" customWidth="1"/>
    <col min="1282" max="1282" width="33" style="324" customWidth="1"/>
    <col min="1283" max="1286" width="8.875" style="324" customWidth="1"/>
    <col min="1287" max="1287" width="9.75" style="324" customWidth="1"/>
    <col min="1288" max="1536" width="7.625" style="324"/>
    <col min="1537" max="1537" width="13.625" style="324" customWidth="1"/>
    <col min="1538" max="1538" width="33" style="324" customWidth="1"/>
    <col min="1539" max="1542" width="8.875" style="324" customWidth="1"/>
    <col min="1543" max="1543" width="9.75" style="324" customWidth="1"/>
    <col min="1544" max="1792" width="7.625" style="324"/>
    <col min="1793" max="1793" width="13.625" style="324" customWidth="1"/>
    <col min="1794" max="1794" width="33" style="324" customWidth="1"/>
    <col min="1795" max="1798" width="8.875" style="324" customWidth="1"/>
    <col min="1799" max="1799" width="9.75" style="324" customWidth="1"/>
    <col min="1800" max="2048" width="7.625" style="324"/>
    <col min="2049" max="2049" width="13.625" style="324" customWidth="1"/>
    <col min="2050" max="2050" width="33" style="324" customWidth="1"/>
    <col min="2051" max="2054" width="8.875" style="324" customWidth="1"/>
    <col min="2055" max="2055" width="9.75" style="324" customWidth="1"/>
    <col min="2056" max="2304" width="7.625" style="324"/>
    <col min="2305" max="2305" width="13.625" style="324" customWidth="1"/>
    <col min="2306" max="2306" width="33" style="324" customWidth="1"/>
    <col min="2307" max="2310" width="8.875" style="324" customWidth="1"/>
    <col min="2311" max="2311" width="9.75" style="324" customWidth="1"/>
    <col min="2312" max="2560" width="7.625" style="324"/>
    <col min="2561" max="2561" width="13.625" style="324" customWidth="1"/>
    <col min="2562" max="2562" width="33" style="324" customWidth="1"/>
    <col min="2563" max="2566" width="8.875" style="324" customWidth="1"/>
    <col min="2567" max="2567" width="9.75" style="324" customWidth="1"/>
    <col min="2568" max="2816" width="7.625" style="324"/>
    <col min="2817" max="2817" width="13.625" style="324" customWidth="1"/>
    <col min="2818" max="2818" width="33" style="324" customWidth="1"/>
    <col min="2819" max="2822" width="8.875" style="324" customWidth="1"/>
    <col min="2823" max="2823" width="9.75" style="324" customWidth="1"/>
    <col min="2824" max="3072" width="7.625" style="324"/>
    <col min="3073" max="3073" width="13.625" style="324" customWidth="1"/>
    <col min="3074" max="3074" width="33" style="324" customWidth="1"/>
    <col min="3075" max="3078" width="8.875" style="324" customWidth="1"/>
    <col min="3079" max="3079" width="9.75" style="324" customWidth="1"/>
    <col min="3080" max="3328" width="7.625" style="324"/>
    <col min="3329" max="3329" width="13.625" style="324" customWidth="1"/>
    <col min="3330" max="3330" width="33" style="324" customWidth="1"/>
    <col min="3331" max="3334" width="8.875" style="324" customWidth="1"/>
    <col min="3335" max="3335" width="9.75" style="324" customWidth="1"/>
    <col min="3336" max="3584" width="7.625" style="324"/>
    <col min="3585" max="3585" width="13.625" style="324" customWidth="1"/>
    <col min="3586" max="3586" width="33" style="324" customWidth="1"/>
    <col min="3587" max="3590" width="8.875" style="324" customWidth="1"/>
    <col min="3591" max="3591" width="9.75" style="324" customWidth="1"/>
    <col min="3592" max="3840" width="7.625" style="324"/>
    <col min="3841" max="3841" width="13.625" style="324" customWidth="1"/>
    <col min="3842" max="3842" width="33" style="324" customWidth="1"/>
    <col min="3843" max="3846" width="8.875" style="324" customWidth="1"/>
    <col min="3847" max="3847" width="9.75" style="324" customWidth="1"/>
    <col min="3848" max="4096" width="7.625" style="324"/>
    <col min="4097" max="4097" width="13.625" style="324" customWidth="1"/>
    <col min="4098" max="4098" width="33" style="324" customWidth="1"/>
    <col min="4099" max="4102" width="8.875" style="324" customWidth="1"/>
    <col min="4103" max="4103" width="9.75" style="324" customWidth="1"/>
    <col min="4104" max="4352" width="7.625" style="324"/>
    <col min="4353" max="4353" width="13.625" style="324" customWidth="1"/>
    <col min="4354" max="4354" width="33" style="324" customWidth="1"/>
    <col min="4355" max="4358" width="8.875" style="324" customWidth="1"/>
    <col min="4359" max="4359" width="9.75" style="324" customWidth="1"/>
    <col min="4360" max="4608" width="7.625" style="324"/>
    <col min="4609" max="4609" width="13.625" style="324" customWidth="1"/>
    <col min="4610" max="4610" width="33" style="324" customWidth="1"/>
    <col min="4611" max="4614" width="8.875" style="324" customWidth="1"/>
    <col min="4615" max="4615" width="9.75" style="324" customWidth="1"/>
    <col min="4616" max="4864" width="7.625" style="324"/>
    <col min="4865" max="4865" width="13.625" style="324" customWidth="1"/>
    <col min="4866" max="4866" width="33" style="324" customWidth="1"/>
    <col min="4867" max="4870" width="8.875" style="324" customWidth="1"/>
    <col min="4871" max="4871" width="9.75" style="324" customWidth="1"/>
    <col min="4872" max="5120" width="7.625" style="324"/>
    <col min="5121" max="5121" width="13.625" style="324" customWidth="1"/>
    <col min="5122" max="5122" width="33" style="324" customWidth="1"/>
    <col min="5123" max="5126" width="8.875" style="324" customWidth="1"/>
    <col min="5127" max="5127" width="9.75" style="324" customWidth="1"/>
    <col min="5128" max="5376" width="7.625" style="324"/>
    <col min="5377" max="5377" width="13.625" style="324" customWidth="1"/>
    <col min="5378" max="5378" width="33" style="324" customWidth="1"/>
    <col min="5379" max="5382" width="8.875" style="324" customWidth="1"/>
    <col min="5383" max="5383" width="9.75" style="324" customWidth="1"/>
    <col min="5384" max="5632" width="7.625" style="324"/>
    <col min="5633" max="5633" width="13.625" style="324" customWidth="1"/>
    <col min="5634" max="5634" width="33" style="324" customWidth="1"/>
    <col min="5635" max="5638" width="8.875" style="324" customWidth="1"/>
    <col min="5639" max="5639" width="9.75" style="324" customWidth="1"/>
    <col min="5640" max="5888" width="7.625" style="324"/>
    <col min="5889" max="5889" width="13.625" style="324" customWidth="1"/>
    <col min="5890" max="5890" width="33" style="324" customWidth="1"/>
    <col min="5891" max="5894" width="8.875" style="324" customWidth="1"/>
    <col min="5895" max="5895" width="9.75" style="324" customWidth="1"/>
    <col min="5896" max="6144" width="7.625" style="324"/>
    <col min="6145" max="6145" width="13.625" style="324" customWidth="1"/>
    <col min="6146" max="6146" width="33" style="324" customWidth="1"/>
    <col min="6147" max="6150" width="8.875" style="324" customWidth="1"/>
    <col min="6151" max="6151" width="9.75" style="324" customWidth="1"/>
    <col min="6152" max="6400" width="7.625" style="324"/>
    <col min="6401" max="6401" width="13.625" style="324" customWidth="1"/>
    <col min="6402" max="6402" width="33" style="324" customWidth="1"/>
    <col min="6403" max="6406" width="8.875" style="324" customWidth="1"/>
    <col min="6407" max="6407" width="9.75" style="324" customWidth="1"/>
    <col min="6408" max="6656" width="7.625" style="324"/>
    <col min="6657" max="6657" width="13.625" style="324" customWidth="1"/>
    <col min="6658" max="6658" width="33" style="324" customWidth="1"/>
    <col min="6659" max="6662" width="8.875" style="324" customWidth="1"/>
    <col min="6663" max="6663" width="9.75" style="324" customWidth="1"/>
    <col min="6664" max="6912" width="7.625" style="324"/>
    <col min="6913" max="6913" width="13.625" style="324" customWidth="1"/>
    <col min="6914" max="6914" width="33" style="324" customWidth="1"/>
    <col min="6915" max="6918" width="8.875" style="324" customWidth="1"/>
    <col min="6919" max="6919" width="9.75" style="324" customWidth="1"/>
    <col min="6920" max="7168" width="7.625" style="324"/>
    <col min="7169" max="7169" width="13.625" style="324" customWidth="1"/>
    <col min="7170" max="7170" width="33" style="324" customWidth="1"/>
    <col min="7171" max="7174" width="8.875" style="324" customWidth="1"/>
    <col min="7175" max="7175" width="9.75" style="324" customWidth="1"/>
    <col min="7176" max="7424" width="7.625" style="324"/>
    <col min="7425" max="7425" width="13.625" style="324" customWidth="1"/>
    <col min="7426" max="7426" width="33" style="324" customWidth="1"/>
    <col min="7427" max="7430" width="8.875" style="324" customWidth="1"/>
    <col min="7431" max="7431" width="9.75" style="324" customWidth="1"/>
    <col min="7432" max="7680" width="7.625" style="324"/>
    <col min="7681" max="7681" width="13.625" style="324" customWidth="1"/>
    <col min="7682" max="7682" width="33" style="324" customWidth="1"/>
    <col min="7683" max="7686" width="8.875" style="324" customWidth="1"/>
    <col min="7687" max="7687" width="9.75" style="324" customWidth="1"/>
    <col min="7688" max="7936" width="7.625" style="324"/>
    <col min="7937" max="7937" width="13.625" style="324" customWidth="1"/>
    <col min="7938" max="7938" width="33" style="324" customWidth="1"/>
    <col min="7939" max="7942" width="8.875" style="324" customWidth="1"/>
    <col min="7943" max="7943" width="9.75" style="324" customWidth="1"/>
    <col min="7944" max="8192" width="7.625" style="324"/>
    <col min="8193" max="8193" width="13.625" style="324" customWidth="1"/>
    <col min="8194" max="8194" width="33" style="324" customWidth="1"/>
    <col min="8195" max="8198" width="8.875" style="324" customWidth="1"/>
    <col min="8199" max="8199" width="9.75" style="324" customWidth="1"/>
    <col min="8200" max="8448" width="7.625" style="324"/>
    <col min="8449" max="8449" width="13.625" style="324" customWidth="1"/>
    <col min="8450" max="8450" width="33" style="324" customWidth="1"/>
    <col min="8451" max="8454" width="8.875" style="324" customWidth="1"/>
    <col min="8455" max="8455" width="9.75" style="324" customWidth="1"/>
    <col min="8456" max="8704" width="7.625" style="324"/>
    <col min="8705" max="8705" width="13.625" style="324" customWidth="1"/>
    <col min="8706" max="8706" width="33" style="324" customWidth="1"/>
    <col min="8707" max="8710" width="8.875" style="324" customWidth="1"/>
    <col min="8711" max="8711" width="9.75" style="324" customWidth="1"/>
    <col min="8712" max="8960" width="7.625" style="324"/>
    <col min="8961" max="8961" width="13.625" style="324" customWidth="1"/>
    <col min="8962" max="8962" width="33" style="324" customWidth="1"/>
    <col min="8963" max="8966" width="8.875" style="324" customWidth="1"/>
    <col min="8967" max="8967" width="9.75" style="324" customWidth="1"/>
    <col min="8968" max="9216" width="7.625" style="324"/>
    <col min="9217" max="9217" width="13.625" style="324" customWidth="1"/>
    <col min="9218" max="9218" width="33" style="324" customWidth="1"/>
    <col min="9219" max="9222" width="8.875" style="324" customWidth="1"/>
    <col min="9223" max="9223" width="9.75" style="324" customWidth="1"/>
    <col min="9224" max="9472" width="7.625" style="324"/>
    <col min="9473" max="9473" width="13.625" style="324" customWidth="1"/>
    <col min="9474" max="9474" width="33" style="324" customWidth="1"/>
    <col min="9475" max="9478" width="8.875" style="324" customWidth="1"/>
    <col min="9479" max="9479" width="9.75" style="324" customWidth="1"/>
    <col min="9480" max="9728" width="7.625" style="324"/>
    <col min="9729" max="9729" width="13.625" style="324" customWidth="1"/>
    <col min="9730" max="9730" width="33" style="324" customWidth="1"/>
    <col min="9731" max="9734" width="8.875" style="324" customWidth="1"/>
    <col min="9735" max="9735" width="9.75" style="324" customWidth="1"/>
    <col min="9736" max="9984" width="7.625" style="324"/>
    <col min="9985" max="9985" width="13.625" style="324" customWidth="1"/>
    <col min="9986" max="9986" width="33" style="324" customWidth="1"/>
    <col min="9987" max="9990" width="8.875" style="324" customWidth="1"/>
    <col min="9991" max="9991" width="9.75" style="324" customWidth="1"/>
    <col min="9992" max="10240" width="7.625" style="324"/>
    <col min="10241" max="10241" width="13.625" style="324" customWidth="1"/>
    <col min="10242" max="10242" width="33" style="324" customWidth="1"/>
    <col min="10243" max="10246" width="8.875" style="324" customWidth="1"/>
    <col min="10247" max="10247" width="9.75" style="324" customWidth="1"/>
    <col min="10248" max="10496" width="7.625" style="324"/>
    <col min="10497" max="10497" width="13.625" style="324" customWidth="1"/>
    <col min="10498" max="10498" width="33" style="324" customWidth="1"/>
    <col min="10499" max="10502" width="8.875" style="324" customWidth="1"/>
    <col min="10503" max="10503" width="9.75" style="324" customWidth="1"/>
    <col min="10504" max="10752" width="7.625" style="324"/>
    <col min="10753" max="10753" width="13.625" style="324" customWidth="1"/>
    <col min="10754" max="10754" width="33" style="324" customWidth="1"/>
    <col min="10755" max="10758" width="8.875" style="324" customWidth="1"/>
    <col min="10759" max="10759" width="9.75" style="324" customWidth="1"/>
    <col min="10760" max="11008" width="7.625" style="324"/>
    <col min="11009" max="11009" width="13.625" style="324" customWidth="1"/>
    <col min="11010" max="11010" width="33" style="324" customWidth="1"/>
    <col min="11011" max="11014" width="8.875" style="324" customWidth="1"/>
    <col min="11015" max="11015" width="9.75" style="324" customWidth="1"/>
    <col min="11016" max="11264" width="7.625" style="324"/>
    <col min="11265" max="11265" width="13.625" style="324" customWidth="1"/>
    <col min="11266" max="11266" width="33" style="324" customWidth="1"/>
    <col min="11267" max="11270" width="8.875" style="324" customWidth="1"/>
    <col min="11271" max="11271" width="9.75" style="324" customWidth="1"/>
    <col min="11272" max="11520" width="7.625" style="324"/>
    <col min="11521" max="11521" width="13.625" style="324" customWidth="1"/>
    <col min="11522" max="11522" width="33" style="324" customWidth="1"/>
    <col min="11523" max="11526" width="8.875" style="324" customWidth="1"/>
    <col min="11527" max="11527" width="9.75" style="324" customWidth="1"/>
    <col min="11528" max="11776" width="7.625" style="324"/>
    <col min="11777" max="11777" width="13.625" style="324" customWidth="1"/>
    <col min="11778" max="11778" width="33" style="324" customWidth="1"/>
    <col min="11779" max="11782" width="8.875" style="324" customWidth="1"/>
    <col min="11783" max="11783" width="9.75" style="324" customWidth="1"/>
    <col min="11784" max="12032" width="7.625" style="324"/>
    <col min="12033" max="12033" width="13.625" style="324" customWidth="1"/>
    <col min="12034" max="12034" width="33" style="324" customWidth="1"/>
    <col min="12035" max="12038" width="8.875" style="324" customWidth="1"/>
    <col min="12039" max="12039" width="9.75" style="324" customWidth="1"/>
    <col min="12040" max="12288" width="7.625" style="324"/>
    <col min="12289" max="12289" width="13.625" style="324" customWidth="1"/>
    <col min="12290" max="12290" width="33" style="324" customWidth="1"/>
    <col min="12291" max="12294" width="8.875" style="324" customWidth="1"/>
    <col min="12295" max="12295" width="9.75" style="324" customWidth="1"/>
    <col min="12296" max="12544" width="7.625" style="324"/>
    <col min="12545" max="12545" width="13.625" style="324" customWidth="1"/>
    <col min="12546" max="12546" width="33" style="324" customWidth="1"/>
    <col min="12547" max="12550" width="8.875" style="324" customWidth="1"/>
    <col min="12551" max="12551" width="9.75" style="324" customWidth="1"/>
    <col min="12552" max="12800" width="7.625" style="324"/>
    <col min="12801" max="12801" width="13.625" style="324" customWidth="1"/>
    <col min="12802" max="12802" width="33" style="324" customWidth="1"/>
    <col min="12803" max="12806" width="8.875" style="324" customWidth="1"/>
    <col min="12807" max="12807" width="9.75" style="324" customWidth="1"/>
    <col min="12808" max="13056" width="7.625" style="324"/>
    <col min="13057" max="13057" width="13.625" style="324" customWidth="1"/>
    <col min="13058" max="13058" width="33" style="324" customWidth="1"/>
    <col min="13059" max="13062" width="8.875" style="324" customWidth="1"/>
    <col min="13063" max="13063" width="9.75" style="324" customWidth="1"/>
    <col min="13064" max="13312" width="7.625" style="324"/>
    <col min="13313" max="13313" width="13.625" style="324" customWidth="1"/>
    <col min="13314" max="13314" width="33" style="324" customWidth="1"/>
    <col min="13315" max="13318" width="8.875" style="324" customWidth="1"/>
    <col min="13319" max="13319" width="9.75" style="324" customWidth="1"/>
    <col min="13320" max="13568" width="7.625" style="324"/>
    <col min="13569" max="13569" width="13.625" style="324" customWidth="1"/>
    <col min="13570" max="13570" width="33" style="324" customWidth="1"/>
    <col min="13571" max="13574" width="8.875" style="324" customWidth="1"/>
    <col min="13575" max="13575" width="9.75" style="324" customWidth="1"/>
    <col min="13576" max="13824" width="7.625" style="324"/>
    <col min="13825" max="13825" width="13.625" style="324" customWidth="1"/>
    <col min="13826" max="13826" width="33" style="324" customWidth="1"/>
    <col min="13827" max="13830" width="8.875" style="324" customWidth="1"/>
    <col min="13831" max="13831" width="9.75" style="324" customWidth="1"/>
    <col min="13832" max="14080" width="7.625" style="324"/>
    <col min="14081" max="14081" width="13.625" style="324" customWidth="1"/>
    <col min="14082" max="14082" width="33" style="324" customWidth="1"/>
    <col min="14083" max="14086" width="8.875" style="324" customWidth="1"/>
    <col min="14087" max="14087" width="9.75" style="324" customWidth="1"/>
    <col min="14088" max="14336" width="7.625" style="324"/>
    <col min="14337" max="14337" width="13.625" style="324" customWidth="1"/>
    <col min="14338" max="14338" width="33" style="324" customWidth="1"/>
    <col min="14339" max="14342" width="8.875" style="324" customWidth="1"/>
    <col min="14343" max="14343" width="9.75" style="324" customWidth="1"/>
    <col min="14344" max="14592" width="7.625" style="324"/>
    <col min="14593" max="14593" width="13.625" style="324" customWidth="1"/>
    <col min="14594" max="14594" width="33" style="324" customWidth="1"/>
    <col min="14595" max="14598" width="8.875" style="324" customWidth="1"/>
    <col min="14599" max="14599" width="9.75" style="324" customWidth="1"/>
    <col min="14600" max="14848" width="7.625" style="324"/>
    <col min="14849" max="14849" width="13.625" style="324" customWidth="1"/>
    <col min="14850" max="14850" width="33" style="324" customWidth="1"/>
    <col min="14851" max="14854" width="8.875" style="324" customWidth="1"/>
    <col min="14855" max="14855" width="9.75" style="324" customWidth="1"/>
    <col min="14856" max="15104" width="7.625" style="324"/>
    <col min="15105" max="15105" width="13.625" style="324" customWidth="1"/>
    <col min="15106" max="15106" width="33" style="324" customWidth="1"/>
    <col min="15107" max="15110" width="8.875" style="324" customWidth="1"/>
    <col min="15111" max="15111" width="9.75" style="324" customWidth="1"/>
    <col min="15112" max="15360" width="7.625" style="324"/>
    <col min="15361" max="15361" width="13.625" style="324" customWidth="1"/>
    <col min="15362" max="15362" width="33" style="324" customWidth="1"/>
    <col min="15363" max="15366" width="8.875" style="324" customWidth="1"/>
    <col min="15367" max="15367" width="9.75" style="324" customWidth="1"/>
    <col min="15368" max="15616" width="7.625" style="324"/>
    <col min="15617" max="15617" width="13.625" style="324" customWidth="1"/>
    <col min="15618" max="15618" width="33" style="324" customWidth="1"/>
    <col min="15619" max="15622" width="8.875" style="324" customWidth="1"/>
    <col min="15623" max="15623" width="9.75" style="324" customWidth="1"/>
    <col min="15624" max="15872" width="7.625" style="324"/>
    <col min="15873" max="15873" width="13.625" style="324" customWidth="1"/>
    <col min="15874" max="15874" width="33" style="324" customWidth="1"/>
    <col min="15875" max="15878" width="8.875" style="324" customWidth="1"/>
    <col min="15879" max="15879" width="9.75" style="324" customWidth="1"/>
    <col min="15880" max="16128" width="7.625" style="324"/>
    <col min="16129" max="16129" width="13.625" style="324" customWidth="1"/>
    <col min="16130" max="16130" width="33" style="324" customWidth="1"/>
    <col min="16131" max="16134" width="8.875" style="324" customWidth="1"/>
    <col min="16135" max="16135" width="9.75" style="324" customWidth="1"/>
    <col min="16136" max="16384" width="7.625" style="324"/>
  </cols>
  <sheetData>
    <row r="1" spans="1:7" s="318" customFormat="1" ht="18.95" customHeight="1">
      <c r="A1" s="1288" t="s">
        <v>918</v>
      </c>
      <c r="B1" s="1289"/>
      <c r="C1" s="1289"/>
      <c r="D1" s="1289"/>
      <c r="E1" s="1289"/>
      <c r="F1" s="316" t="s">
        <v>919</v>
      </c>
      <c r="G1" s="317" t="s">
        <v>920</v>
      </c>
    </row>
    <row r="2" spans="1:7" s="318" customFormat="1" ht="18.95" customHeight="1">
      <c r="A2" s="1290" t="s">
        <v>963</v>
      </c>
      <c r="B2" s="1291"/>
      <c r="C2" s="1291"/>
      <c r="D2" s="1291"/>
      <c r="E2" s="1291"/>
      <c r="F2" s="316" t="s">
        <v>921</v>
      </c>
      <c r="G2" s="317" t="s">
        <v>922</v>
      </c>
    </row>
    <row r="3" spans="1:7" s="318" customFormat="1" ht="18.95" customHeight="1">
      <c r="A3" s="1292"/>
      <c r="B3" s="1293"/>
      <c r="C3" s="1293"/>
      <c r="D3" s="1293"/>
      <c r="E3" s="1293"/>
      <c r="F3" s="319" t="s">
        <v>923</v>
      </c>
      <c r="G3" s="320" t="s">
        <v>924</v>
      </c>
    </row>
    <row r="4" spans="1:7" ht="21" customHeight="1">
      <c r="A4" s="321" t="s">
        <v>925</v>
      </c>
      <c r="B4" s="322" t="s">
        <v>926</v>
      </c>
      <c r="C4" s="1294"/>
      <c r="D4" s="1295"/>
      <c r="E4" s="323"/>
      <c r="F4" s="323"/>
      <c r="G4" s="322"/>
    </row>
    <row r="5" spans="1:7" ht="21" customHeight="1">
      <c r="A5" s="325" t="s">
        <v>927</v>
      </c>
      <c r="B5" s="326" t="s">
        <v>928</v>
      </c>
      <c r="C5" s="1296"/>
      <c r="D5" s="1297"/>
      <c r="E5" s="327"/>
      <c r="F5" s="327"/>
      <c r="G5" s="326"/>
    </row>
    <row r="6" spans="1:7" ht="21" customHeight="1">
      <c r="A6" s="325" t="s">
        <v>929</v>
      </c>
      <c r="B6" s="328">
        <v>2540</v>
      </c>
      <c r="C6" s="1296"/>
      <c r="D6" s="1297"/>
      <c r="E6" s="327"/>
      <c r="F6" s="327"/>
      <c r="G6" s="326"/>
    </row>
    <row r="7" spans="1:7" ht="21" customHeight="1">
      <c r="A7" s="325" t="s">
        <v>930</v>
      </c>
      <c r="B7" s="326" t="s">
        <v>931</v>
      </c>
      <c r="C7" s="329"/>
      <c r="D7" s="327"/>
      <c r="E7" s="327"/>
      <c r="F7" s="327"/>
      <c r="G7" s="326"/>
    </row>
    <row r="8" spans="1:7" ht="21" customHeight="1">
      <c r="A8" s="325"/>
      <c r="B8" s="326" t="s">
        <v>932</v>
      </c>
      <c r="C8" s="329"/>
      <c r="D8" s="327"/>
      <c r="E8" s="327"/>
      <c r="F8" s="327"/>
      <c r="G8" s="326"/>
    </row>
    <row r="9" spans="1:7" ht="21" customHeight="1">
      <c r="A9" s="325"/>
      <c r="B9" s="326" t="s">
        <v>933</v>
      </c>
      <c r="C9" s="329"/>
      <c r="D9" s="327"/>
      <c r="E9" s="327"/>
      <c r="F9" s="327"/>
      <c r="G9" s="326"/>
    </row>
    <row r="10" spans="1:7" ht="21" customHeight="1">
      <c r="A10" s="325" t="s">
        <v>934</v>
      </c>
      <c r="B10" s="326"/>
      <c r="C10" s="329"/>
      <c r="D10" s="327"/>
      <c r="E10" s="327"/>
      <c r="F10" s="327"/>
      <c r="G10" s="326"/>
    </row>
    <row r="11" spans="1:7" ht="21" customHeight="1">
      <c r="A11" s="325" t="s">
        <v>935</v>
      </c>
      <c r="B11" s="326" t="s">
        <v>936</v>
      </c>
      <c r="C11" s="329"/>
      <c r="D11" s="327"/>
      <c r="E11" s="327"/>
      <c r="F11" s="327"/>
      <c r="G11" s="326"/>
    </row>
    <row r="12" spans="1:7" ht="21" customHeight="1">
      <c r="A12" s="325" t="s">
        <v>937</v>
      </c>
      <c r="B12" s="326" t="s">
        <v>938</v>
      </c>
      <c r="C12" s="329"/>
      <c r="D12" s="327"/>
      <c r="E12" s="327"/>
      <c r="F12" s="327"/>
      <c r="G12" s="326"/>
    </row>
    <row r="13" spans="1:7" ht="21" customHeight="1">
      <c r="A13" s="325" t="s">
        <v>939</v>
      </c>
      <c r="B13" s="326" t="s">
        <v>940</v>
      </c>
      <c r="C13" s="329"/>
      <c r="D13" s="327"/>
      <c r="E13" s="327"/>
      <c r="F13" s="327"/>
      <c r="G13" s="326"/>
    </row>
    <row r="14" spans="1:7" ht="21" customHeight="1">
      <c r="A14" s="325" t="s">
        <v>941</v>
      </c>
      <c r="B14" s="326" t="s">
        <v>942</v>
      </c>
      <c r="C14" s="329"/>
      <c r="D14" s="327"/>
      <c r="E14" s="327"/>
      <c r="F14" s="327"/>
      <c r="G14" s="326"/>
    </row>
    <row r="15" spans="1:7" ht="21" customHeight="1">
      <c r="A15" s="325"/>
      <c r="B15" s="326" t="s">
        <v>943</v>
      </c>
      <c r="C15" s="329"/>
      <c r="D15" s="327"/>
      <c r="E15" s="327"/>
      <c r="F15" s="327"/>
      <c r="G15" s="326"/>
    </row>
    <row r="16" spans="1:7" ht="21" customHeight="1">
      <c r="A16" s="330" t="s">
        <v>944</v>
      </c>
      <c r="B16" s="331"/>
      <c r="C16" s="330"/>
      <c r="D16" s="332"/>
      <c r="E16" s="332"/>
      <c r="F16" s="332"/>
      <c r="G16" s="331"/>
    </row>
    <row r="17" spans="1:7" ht="21" customHeight="1">
      <c r="A17" s="1285" t="s">
        <v>945</v>
      </c>
      <c r="B17" s="1286"/>
      <c r="C17" s="1286"/>
      <c r="D17" s="1286"/>
      <c r="E17" s="1286"/>
      <c r="F17" s="1286"/>
      <c r="G17" s="1287"/>
    </row>
    <row r="18" spans="1:7" s="318" customFormat="1" ht="18" customHeight="1">
      <c r="A18" s="333" t="s">
        <v>946</v>
      </c>
      <c r="B18" s="323" t="s">
        <v>947</v>
      </c>
      <c r="C18" s="334"/>
      <c r="D18" s="335"/>
      <c r="E18" s="335"/>
      <c r="F18" s="335"/>
      <c r="G18" s="336"/>
    </row>
    <row r="19" spans="1:7" s="318" customFormat="1" ht="18.75" customHeight="1">
      <c r="A19" s="337" t="s">
        <v>948</v>
      </c>
      <c r="B19" s="338" t="s">
        <v>949</v>
      </c>
      <c r="C19" s="339"/>
      <c r="D19" s="340"/>
      <c r="E19" s="340"/>
      <c r="F19" s="340"/>
      <c r="G19" s="341"/>
    </row>
    <row r="20" spans="1:7" s="318" customFormat="1" ht="15.75" customHeight="1">
      <c r="A20" s="337" t="s">
        <v>950</v>
      </c>
      <c r="B20" s="342">
        <v>5348</v>
      </c>
      <c r="C20" s="339"/>
      <c r="D20" s="340"/>
      <c r="E20" s="340"/>
      <c r="F20" s="340"/>
      <c r="G20" s="341"/>
    </row>
    <row r="21" spans="1:7" s="318" customFormat="1" ht="16.5" customHeight="1">
      <c r="A21" s="337" t="s">
        <v>951</v>
      </c>
      <c r="B21" s="338" t="s">
        <v>952</v>
      </c>
      <c r="C21" s="339"/>
      <c r="D21" s="340"/>
      <c r="E21" s="340"/>
      <c r="F21" s="340"/>
      <c r="G21" s="341"/>
    </row>
    <row r="22" spans="1:7" s="318" customFormat="1" ht="15.75" customHeight="1">
      <c r="A22" s="337" t="s">
        <v>953</v>
      </c>
      <c r="B22" s="342">
        <v>12</v>
      </c>
      <c r="C22" s="339"/>
      <c r="D22" s="340"/>
      <c r="E22" s="340"/>
      <c r="F22" s="340"/>
      <c r="G22" s="341"/>
    </row>
    <row r="23" spans="1:7" s="318" customFormat="1" ht="15.75" customHeight="1">
      <c r="A23" s="337" t="s">
        <v>954</v>
      </c>
      <c r="B23" s="342">
        <v>210</v>
      </c>
      <c r="C23" s="339"/>
      <c r="D23" s="340"/>
      <c r="E23" s="340"/>
      <c r="F23" s="340"/>
      <c r="G23" s="341"/>
    </row>
    <row r="24" spans="1:7" s="318" customFormat="1" ht="16.5" customHeight="1">
      <c r="A24" s="337" t="s">
        <v>955</v>
      </c>
      <c r="B24" s="342">
        <v>33</v>
      </c>
      <c r="C24" s="339"/>
      <c r="D24" s="340"/>
      <c r="E24" s="340"/>
      <c r="F24" s="340"/>
      <c r="G24" s="341"/>
    </row>
    <row r="25" spans="1:7" s="318" customFormat="1" ht="16.5" customHeight="1">
      <c r="A25" s="337" t="s">
        <v>956</v>
      </c>
      <c r="B25" s="342">
        <v>3</v>
      </c>
      <c r="C25" s="339"/>
      <c r="D25" s="340"/>
      <c r="E25" s="340"/>
      <c r="F25" s="340"/>
      <c r="G25" s="341"/>
    </row>
    <row r="26" spans="1:7" s="318" customFormat="1" ht="16.5" customHeight="1">
      <c r="A26" s="337" t="s">
        <v>957</v>
      </c>
      <c r="B26" s="342">
        <v>50</v>
      </c>
      <c r="C26" s="339"/>
      <c r="D26" s="340"/>
      <c r="E26" s="340"/>
      <c r="F26" s="340"/>
      <c r="G26" s="341"/>
    </row>
    <row r="27" spans="1:7" s="318" customFormat="1" ht="16.5" customHeight="1">
      <c r="A27" s="343" t="s">
        <v>958</v>
      </c>
      <c r="B27" s="344">
        <v>60</v>
      </c>
      <c r="C27" s="345"/>
      <c r="D27" s="346"/>
      <c r="E27" s="346"/>
      <c r="F27" s="346"/>
      <c r="G27" s="347"/>
    </row>
    <row r="28" spans="1:7" s="318" customFormat="1" ht="18" customHeight="1">
      <c r="A28" s="337" t="s">
        <v>959</v>
      </c>
      <c r="B28" s="342" t="s">
        <v>960</v>
      </c>
      <c r="C28" s="339"/>
      <c r="D28" s="340"/>
      <c r="E28" s="340"/>
      <c r="F28" s="340"/>
      <c r="G28" s="341"/>
    </row>
    <row r="29" spans="1:7" ht="15.75" customHeight="1">
      <c r="A29" s="337" t="s">
        <v>961</v>
      </c>
      <c r="B29" s="342">
        <v>900</v>
      </c>
      <c r="C29" s="339"/>
      <c r="D29" s="340"/>
      <c r="E29" s="340"/>
      <c r="F29" s="340"/>
      <c r="G29" s="341"/>
    </row>
    <row r="30" spans="1:7" s="318" customFormat="1" ht="17.25" customHeight="1">
      <c r="A30" s="337"/>
      <c r="B30" s="338"/>
      <c r="C30" s="339"/>
      <c r="D30" s="340"/>
      <c r="E30" s="340"/>
      <c r="F30" s="340"/>
      <c r="G30" s="341"/>
    </row>
    <row r="31" spans="1:7" s="318" customFormat="1" ht="16.5" customHeight="1">
      <c r="A31" s="337"/>
      <c r="B31" s="338"/>
      <c r="C31" s="339"/>
      <c r="D31" s="340"/>
      <c r="E31" s="340"/>
      <c r="F31" s="340"/>
      <c r="G31" s="341"/>
    </row>
    <row r="32" spans="1:7" s="318" customFormat="1" ht="17.25" customHeight="1">
      <c r="A32" s="337"/>
      <c r="B32" s="338"/>
      <c r="C32" s="339"/>
      <c r="D32" s="340"/>
      <c r="E32" s="340"/>
      <c r="F32" s="340"/>
      <c r="G32" s="341"/>
    </row>
    <row r="33" spans="1:7" s="318" customFormat="1" ht="17.25" customHeight="1">
      <c r="A33" s="337"/>
      <c r="B33" s="338"/>
      <c r="C33" s="339"/>
      <c r="D33" s="340"/>
      <c r="E33" s="340"/>
      <c r="F33" s="340"/>
      <c r="G33" s="341"/>
    </row>
    <row r="34" spans="1:7" s="318" customFormat="1" ht="16.5" customHeight="1">
      <c r="A34" s="337"/>
      <c r="B34" s="338"/>
      <c r="C34" s="339"/>
      <c r="D34" s="340"/>
      <c r="E34" s="340"/>
      <c r="F34" s="340"/>
      <c r="G34" s="341"/>
    </row>
    <row r="35" spans="1:7" s="318" customFormat="1" ht="17.25" customHeight="1">
      <c r="A35" s="337"/>
      <c r="B35" s="338"/>
      <c r="C35" s="339"/>
      <c r="D35" s="340"/>
      <c r="E35" s="340"/>
      <c r="F35" s="340"/>
      <c r="G35" s="341"/>
    </row>
    <row r="36" spans="1:7" s="318" customFormat="1" ht="15.75" customHeight="1">
      <c r="A36" s="337"/>
      <c r="B36" s="338"/>
      <c r="C36" s="339"/>
      <c r="D36" s="340"/>
      <c r="E36" s="340"/>
      <c r="F36" s="340"/>
      <c r="G36" s="341"/>
    </row>
    <row r="37" spans="1:7" s="318" customFormat="1" ht="12.75" customHeight="1">
      <c r="A37" s="337"/>
      <c r="B37" s="338"/>
      <c r="C37" s="339"/>
      <c r="D37" s="340"/>
      <c r="E37" s="340"/>
      <c r="F37" s="340"/>
      <c r="G37" s="341"/>
    </row>
    <row r="38" spans="1:7" s="318" customFormat="1" ht="12.75" customHeight="1">
      <c r="A38" s="337"/>
      <c r="B38" s="338"/>
      <c r="C38" s="339"/>
      <c r="D38" s="340"/>
      <c r="E38" s="340"/>
      <c r="F38" s="340"/>
      <c r="G38" s="341"/>
    </row>
    <row r="39" spans="1:7" s="318" customFormat="1" ht="12.75" customHeight="1">
      <c r="A39" s="337"/>
      <c r="B39" s="338"/>
      <c r="C39" s="339"/>
      <c r="D39" s="340"/>
      <c r="E39" s="340"/>
      <c r="F39" s="340"/>
      <c r="G39" s="341"/>
    </row>
    <row r="40" spans="1:7" s="318" customFormat="1" ht="12.75" customHeight="1">
      <c r="A40" s="337"/>
      <c r="B40" s="338"/>
      <c r="C40" s="339"/>
      <c r="D40" s="340"/>
      <c r="E40" s="340"/>
      <c r="F40" s="340"/>
      <c r="G40" s="341"/>
    </row>
    <row r="41" spans="1:7" s="318" customFormat="1" ht="15" customHeight="1">
      <c r="A41" s="337"/>
      <c r="B41" s="338"/>
      <c r="C41" s="339"/>
      <c r="D41" s="340"/>
      <c r="E41" s="340"/>
      <c r="F41" s="340"/>
      <c r="G41" s="341"/>
    </row>
    <row r="42" spans="1:7" s="318" customFormat="1" ht="14.25" customHeight="1">
      <c r="A42" s="348"/>
      <c r="B42" s="349"/>
      <c r="C42" s="350"/>
      <c r="D42" s="351"/>
      <c r="E42" s="351"/>
      <c r="F42" s="351"/>
      <c r="G42" s="352"/>
    </row>
    <row r="43" spans="1:7" ht="21" customHeight="1">
      <c r="A43" s="327"/>
      <c r="B43" s="353"/>
      <c r="C43" s="353"/>
      <c r="D43" s="327"/>
      <c r="E43" s="327"/>
      <c r="F43" s="327"/>
      <c r="G43" s="354"/>
    </row>
    <row r="44" spans="1:7" s="355" customFormat="1" ht="21" customHeight="1">
      <c r="B44" s="356" t="s">
        <v>962</v>
      </c>
    </row>
    <row r="45" spans="1:7" ht="21" customHeight="1">
      <c r="A45" s="327"/>
    </row>
    <row r="46" spans="1:7">
      <c r="A46" s="327"/>
    </row>
    <row r="47" spans="1:7">
      <c r="A47" s="327"/>
    </row>
    <row r="48" spans="1:7">
      <c r="A48" s="327"/>
    </row>
    <row r="49" spans="1:1">
      <c r="A49" s="327"/>
    </row>
    <row r="50" spans="1:1">
      <c r="A50" s="327"/>
    </row>
    <row r="51" spans="1:1">
      <c r="A51" s="327"/>
    </row>
    <row r="52" spans="1:1">
      <c r="A52" s="327"/>
    </row>
    <row r="53" spans="1:1">
      <c r="A53" s="327"/>
    </row>
    <row r="54" spans="1:1">
      <c r="A54" s="327"/>
    </row>
    <row r="55" spans="1:1">
      <c r="A55" s="327"/>
    </row>
    <row r="56" spans="1:1">
      <c r="A56" s="327"/>
    </row>
    <row r="57" spans="1:1">
      <c r="A57" s="327"/>
    </row>
    <row r="58" spans="1:1">
      <c r="A58" s="327"/>
    </row>
    <row r="59" spans="1:1">
      <c r="A59" s="327"/>
    </row>
    <row r="60" spans="1:1">
      <c r="A60" s="327"/>
    </row>
    <row r="61" spans="1:1">
      <c r="A61" s="327"/>
    </row>
    <row r="62" spans="1:1">
      <c r="A62" s="327"/>
    </row>
    <row r="63" spans="1:1">
      <c r="A63" s="327"/>
    </row>
    <row r="64" spans="1:1">
      <c r="A64" s="327"/>
    </row>
    <row r="65" spans="1:1">
      <c r="A65" s="327"/>
    </row>
    <row r="66" spans="1:1">
      <c r="A66" s="327"/>
    </row>
    <row r="67" spans="1:1">
      <c r="A67" s="327"/>
    </row>
    <row r="68" spans="1:1">
      <c r="A68" s="327"/>
    </row>
    <row r="69" spans="1:1">
      <c r="A69" s="327"/>
    </row>
    <row r="70" spans="1:1">
      <c r="A70" s="327"/>
    </row>
    <row r="71" spans="1:1">
      <c r="A71" s="327"/>
    </row>
    <row r="72" spans="1:1">
      <c r="A72" s="327"/>
    </row>
    <row r="73" spans="1:1">
      <c r="A73" s="327"/>
    </row>
    <row r="74" spans="1:1">
      <c r="A74" s="327"/>
    </row>
    <row r="75" spans="1:1">
      <c r="A75" s="327"/>
    </row>
    <row r="76" spans="1:1">
      <c r="A76" s="327"/>
    </row>
    <row r="77" spans="1:1">
      <c r="A77" s="327"/>
    </row>
    <row r="78" spans="1:1">
      <c r="A78" s="327"/>
    </row>
    <row r="79" spans="1:1">
      <c r="A79" s="327"/>
    </row>
    <row r="80" spans="1:1">
      <c r="A80" s="327"/>
    </row>
    <row r="81" spans="1:1">
      <c r="A81" s="327"/>
    </row>
    <row r="82" spans="1:1">
      <c r="A82" s="327"/>
    </row>
    <row r="83" spans="1:1">
      <c r="A83" s="327"/>
    </row>
    <row r="84" spans="1:1">
      <c r="A84" s="327"/>
    </row>
    <row r="85" spans="1:1">
      <c r="A85" s="327"/>
    </row>
    <row r="86" spans="1:1">
      <c r="A86" s="327"/>
    </row>
    <row r="87" spans="1:1">
      <c r="A87" s="327"/>
    </row>
    <row r="88" spans="1:1">
      <c r="A88" s="327"/>
    </row>
    <row r="89" spans="1:1">
      <c r="A89" s="327"/>
    </row>
    <row r="90" spans="1:1">
      <c r="A90" s="327"/>
    </row>
    <row r="91" spans="1:1">
      <c r="A91" s="327"/>
    </row>
    <row r="92" spans="1:1">
      <c r="A92" s="327"/>
    </row>
    <row r="93" spans="1:1">
      <c r="A93" s="327"/>
    </row>
    <row r="94" spans="1:1">
      <c r="A94" s="327"/>
    </row>
    <row r="95" spans="1:1">
      <c r="A95" s="327"/>
    </row>
    <row r="96" spans="1:1">
      <c r="A96" s="327"/>
    </row>
    <row r="97" spans="1:1">
      <c r="A97" s="327"/>
    </row>
    <row r="98" spans="1:1">
      <c r="A98" s="327"/>
    </row>
    <row r="99" spans="1:1">
      <c r="A99" s="327"/>
    </row>
    <row r="100" spans="1:1">
      <c r="A100" s="327"/>
    </row>
    <row r="101" spans="1:1">
      <c r="A101" s="327"/>
    </row>
    <row r="102" spans="1:1">
      <c r="A102" s="327"/>
    </row>
    <row r="103" spans="1:1">
      <c r="A103" s="327"/>
    </row>
    <row r="104" spans="1:1">
      <c r="A104" s="327"/>
    </row>
    <row r="105" spans="1:1">
      <c r="A105" s="327"/>
    </row>
    <row r="106" spans="1:1">
      <c r="A106" s="327"/>
    </row>
    <row r="107" spans="1:1">
      <c r="A107" s="327"/>
    </row>
    <row r="108" spans="1:1">
      <c r="A108" s="327"/>
    </row>
    <row r="109" spans="1:1">
      <c r="A109" s="327"/>
    </row>
    <row r="110" spans="1:1">
      <c r="A110" s="327"/>
    </row>
    <row r="111" spans="1:1">
      <c r="A111" s="327"/>
    </row>
    <row r="112" spans="1:1">
      <c r="A112" s="327"/>
    </row>
    <row r="113" spans="1:1">
      <c r="A113" s="327"/>
    </row>
    <row r="114" spans="1:1">
      <c r="A114" s="327"/>
    </row>
    <row r="115" spans="1:1">
      <c r="A115" s="327"/>
    </row>
    <row r="116" spans="1:1">
      <c r="A116" s="327"/>
    </row>
    <row r="117" spans="1:1">
      <c r="A117" s="327"/>
    </row>
    <row r="118" spans="1:1">
      <c r="A118" s="327"/>
    </row>
    <row r="119" spans="1:1">
      <c r="A119" s="327"/>
    </row>
    <row r="120" spans="1:1">
      <c r="A120" s="327"/>
    </row>
    <row r="121" spans="1:1">
      <c r="A121" s="327"/>
    </row>
    <row r="122" spans="1:1">
      <c r="A122" s="327"/>
    </row>
    <row r="123" spans="1:1">
      <c r="A123" s="327"/>
    </row>
    <row r="124" spans="1:1">
      <c r="A124" s="327"/>
    </row>
    <row r="125" spans="1:1">
      <c r="A125" s="327"/>
    </row>
    <row r="126" spans="1:1">
      <c r="A126" s="327"/>
    </row>
    <row r="127" spans="1:1">
      <c r="A127" s="327"/>
    </row>
    <row r="128" spans="1:1">
      <c r="A128" s="327"/>
    </row>
    <row r="129" spans="1:1">
      <c r="A129" s="327"/>
    </row>
    <row r="130" spans="1:1">
      <c r="A130" s="327"/>
    </row>
    <row r="131" spans="1:1">
      <c r="A131" s="327"/>
    </row>
    <row r="132" spans="1:1">
      <c r="A132" s="327"/>
    </row>
    <row r="133" spans="1:1">
      <c r="A133" s="327"/>
    </row>
    <row r="134" spans="1:1">
      <c r="A134" s="327"/>
    </row>
    <row r="135" spans="1:1">
      <c r="A135" s="327"/>
    </row>
    <row r="136" spans="1:1">
      <c r="A136" s="327"/>
    </row>
    <row r="137" spans="1:1">
      <c r="A137" s="327"/>
    </row>
    <row r="138" spans="1:1">
      <c r="A138" s="327"/>
    </row>
    <row r="139" spans="1:1">
      <c r="A139" s="327"/>
    </row>
    <row r="140" spans="1:1">
      <c r="A140" s="327"/>
    </row>
    <row r="141" spans="1:1">
      <c r="A141" s="327"/>
    </row>
    <row r="142" spans="1:1">
      <c r="A142" s="327"/>
    </row>
    <row r="143" spans="1:1">
      <c r="A143" s="327"/>
    </row>
    <row r="144" spans="1:1">
      <c r="A144" s="327"/>
    </row>
    <row r="145" spans="1:1">
      <c r="A145" s="327"/>
    </row>
    <row r="146" spans="1:1">
      <c r="A146" s="327"/>
    </row>
    <row r="147" spans="1:1">
      <c r="A147" s="327"/>
    </row>
    <row r="148" spans="1:1">
      <c r="A148" s="327"/>
    </row>
    <row r="149" spans="1:1">
      <c r="A149" s="327"/>
    </row>
    <row r="150" spans="1:1">
      <c r="A150" s="327"/>
    </row>
    <row r="151" spans="1:1">
      <c r="A151" s="327"/>
    </row>
    <row r="152" spans="1:1">
      <c r="A152" s="327"/>
    </row>
    <row r="153" spans="1:1">
      <c r="A153" s="327"/>
    </row>
    <row r="154" spans="1:1">
      <c r="A154" s="327"/>
    </row>
    <row r="155" spans="1:1">
      <c r="A155" s="327"/>
    </row>
    <row r="156" spans="1:1">
      <c r="A156" s="327"/>
    </row>
    <row r="157" spans="1:1">
      <c r="A157" s="327"/>
    </row>
    <row r="158" spans="1:1">
      <c r="A158" s="327"/>
    </row>
    <row r="159" spans="1:1">
      <c r="A159" s="327"/>
    </row>
    <row r="160" spans="1:1">
      <c r="A160" s="327"/>
    </row>
    <row r="161" spans="1:1">
      <c r="A161" s="327"/>
    </row>
    <row r="162" spans="1:1">
      <c r="A162" s="327"/>
    </row>
    <row r="163" spans="1:1">
      <c r="A163" s="327"/>
    </row>
    <row r="164" spans="1:1">
      <c r="A164" s="327"/>
    </row>
    <row r="165" spans="1:1">
      <c r="A165" s="327"/>
    </row>
    <row r="166" spans="1:1">
      <c r="A166" s="327"/>
    </row>
    <row r="167" spans="1:1">
      <c r="A167" s="327"/>
    </row>
    <row r="168" spans="1:1">
      <c r="A168" s="327"/>
    </row>
    <row r="169" spans="1:1">
      <c r="A169" s="327"/>
    </row>
    <row r="170" spans="1:1">
      <c r="A170" s="327"/>
    </row>
    <row r="171" spans="1:1">
      <c r="A171" s="327"/>
    </row>
    <row r="172" spans="1:1">
      <c r="A172" s="327"/>
    </row>
    <row r="173" spans="1:1">
      <c r="A173" s="327"/>
    </row>
    <row r="174" spans="1:1">
      <c r="A174" s="327"/>
    </row>
    <row r="175" spans="1:1">
      <c r="A175" s="327"/>
    </row>
    <row r="176" spans="1:1">
      <c r="A176" s="327"/>
    </row>
    <row r="177" spans="1:1">
      <c r="A177" s="327"/>
    </row>
    <row r="178" spans="1:1">
      <c r="A178" s="327"/>
    </row>
    <row r="179" spans="1:1">
      <c r="A179" s="327"/>
    </row>
    <row r="180" spans="1:1">
      <c r="A180" s="327"/>
    </row>
    <row r="181" spans="1:1">
      <c r="A181" s="327"/>
    </row>
    <row r="182" spans="1:1">
      <c r="A182" s="327"/>
    </row>
    <row r="183" spans="1:1">
      <c r="A183" s="327"/>
    </row>
    <row r="184" spans="1:1">
      <c r="A184" s="327"/>
    </row>
    <row r="185" spans="1:1">
      <c r="A185" s="327"/>
    </row>
    <row r="186" spans="1:1">
      <c r="A186" s="327"/>
    </row>
    <row r="187" spans="1:1">
      <c r="A187" s="327"/>
    </row>
    <row r="188" spans="1:1">
      <c r="A188" s="327"/>
    </row>
    <row r="189" spans="1:1">
      <c r="A189" s="327"/>
    </row>
    <row r="190" spans="1:1">
      <c r="A190" s="327"/>
    </row>
    <row r="191" spans="1:1">
      <c r="A191" s="327"/>
    </row>
    <row r="192" spans="1:1">
      <c r="A192" s="327"/>
    </row>
    <row r="193" spans="1:1">
      <c r="A193" s="327"/>
    </row>
    <row r="194" spans="1:1">
      <c r="A194" s="327"/>
    </row>
    <row r="195" spans="1:1">
      <c r="A195" s="327"/>
    </row>
    <row r="196" spans="1:1">
      <c r="A196" s="327"/>
    </row>
    <row r="197" spans="1:1">
      <c r="A197" s="327"/>
    </row>
    <row r="198" spans="1:1">
      <c r="A198" s="327"/>
    </row>
    <row r="199" spans="1:1">
      <c r="A199" s="327"/>
    </row>
    <row r="200" spans="1:1">
      <c r="A200" s="327"/>
    </row>
    <row r="201" spans="1:1">
      <c r="A201" s="327"/>
    </row>
    <row r="202" spans="1:1">
      <c r="A202" s="327"/>
    </row>
    <row r="203" spans="1:1">
      <c r="A203" s="327"/>
    </row>
    <row r="204" spans="1:1">
      <c r="A204" s="327"/>
    </row>
    <row r="205" spans="1:1">
      <c r="A205" s="327"/>
    </row>
    <row r="206" spans="1:1">
      <c r="A206" s="327"/>
    </row>
    <row r="207" spans="1:1">
      <c r="A207" s="327"/>
    </row>
    <row r="208" spans="1:1">
      <c r="A208" s="327"/>
    </row>
    <row r="209" spans="1:1">
      <c r="A209" s="327"/>
    </row>
    <row r="210" spans="1:1">
      <c r="A210" s="327"/>
    </row>
    <row r="211" spans="1:1">
      <c r="A211" s="327"/>
    </row>
    <row r="212" spans="1:1">
      <c r="A212" s="327"/>
    </row>
    <row r="213" spans="1:1">
      <c r="A213" s="327"/>
    </row>
    <row r="214" spans="1:1">
      <c r="A214" s="327"/>
    </row>
    <row r="215" spans="1:1">
      <c r="A215" s="327"/>
    </row>
    <row r="216" spans="1:1">
      <c r="A216" s="327"/>
    </row>
    <row r="217" spans="1:1">
      <c r="A217" s="327"/>
    </row>
    <row r="218" spans="1:1">
      <c r="A218" s="327"/>
    </row>
    <row r="219" spans="1:1">
      <c r="A219" s="327"/>
    </row>
    <row r="220" spans="1:1">
      <c r="A220" s="327"/>
    </row>
    <row r="221" spans="1:1">
      <c r="A221" s="327"/>
    </row>
    <row r="222" spans="1:1">
      <c r="A222" s="327"/>
    </row>
    <row r="223" spans="1:1">
      <c r="A223" s="327"/>
    </row>
    <row r="224" spans="1:1">
      <c r="A224" s="327"/>
    </row>
    <row r="225" spans="1:1">
      <c r="A225" s="327"/>
    </row>
    <row r="226" spans="1:1">
      <c r="A226" s="327"/>
    </row>
    <row r="227" spans="1:1">
      <c r="A227" s="327"/>
    </row>
    <row r="228" spans="1:1">
      <c r="A228" s="327"/>
    </row>
    <row r="229" spans="1:1">
      <c r="A229" s="327"/>
    </row>
    <row r="230" spans="1:1">
      <c r="A230" s="327"/>
    </row>
    <row r="231" spans="1:1">
      <c r="A231" s="327"/>
    </row>
    <row r="232" spans="1:1">
      <c r="A232" s="327"/>
    </row>
    <row r="233" spans="1:1">
      <c r="A233" s="327"/>
    </row>
    <row r="234" spans="1:1">
      <c r="A234" s="327"/>
    </row>
    <row r="235" spans="1:1">
      <c r="A235" s="327"/>
    </row>
    <row r="236" spans="1:1">
      <c r="A236" s="327"/>
    </row>
    <row r="237" spans="1:1">
      <c r="A237" s="327"/>
    </row>
    <row r="238" spans="1:1">
      <c r="A238" s="327"/>
    </row>
    <row r="239" spans="1:1">
      <c r="A239" s="327"/>
    </row>
    <row r="240" spans="1:1">
      <c r="A240" s="327"/>
    </row>
    <row r="241" spans="1:1">
      <c r="A241" s="327"/>
    </row>
    <row r="242" spans="1:1">
      <c r="A242" s="327"/>
    </row>
    <row r="243" spans="1:1">
      <c r="A243" s="327"/>
    </row>
    <row r="244" spans="1:1">
      <c r="A244" s="327"/>
    </row>
    <row r="245" spans="1:1">
      <c r="A245" s="327"/>
    </row>
    <row r="246" spans="1:1">
      <c r="A246" s="327"/>
    </row>
    <row r="247" spans="1:1">
      <c r="A247" s="327"/>
    </row>
    <row r="248" spans="1:1">
      <c r="A248" s="327"/>
    </row>
    <row r="249" spans="1:1">
      <c r="A249" s="327"/>
    </row>
    <row r="250" spans="1:1">
      <c r="A250" s="327"/>
    </row>
    <row r="251" spans="1:1">
      <c r="A251" s="327"/>
    </row>
    <row r="252" spans="1:1">
      <c r="A252" s="327"/>
    </row>
    <row r="253" spans="1:1">
      <c r="A253" s="327"/>
    </row>
    <row r="254" spans="1:1">
      <c r="A254" s="327"/>
    </row>
    <row r="255" spans="1:1">
      <c r="A255" s="327"/>
    </row>
    <row r="256" spans="1:1">
      <c r="A256" s="327"/>
    </row>
    <row r="257" spans="1:1">
      <c r="A257" s="327"/>
    </row>
    <row r="258" spans="1:1">
      <c r="A258" s="327"/>
    </row>
    <row r="259" spans="1:1">
      <c r="A259" s="327"/>
    </row>
    <row r="260" spans="1:1">
      <c r="A260" s="327"/>
    </row>
    <row r="261" spans="1:1">
      <c r="A261" s="327"/>
    </row>
    <row r="262" spans="1:1">
      <c r="A262" s="327"/>
    </row>
    <row r="263" spans="1:1">
      <c r="A263" s="327"/>
    </row>
    <row r="264" spans="1:1">
      <c r="A264" s="327"/>
    </row>
    <row r="265" spans="1:1">
      <c r="A265" s="327"/>
    </row>
    <row r="266" spans="1:1">
      <c r="A266" s="327"/>
    </row>
    <row r="267" spans="1:1">
      <c r="A267" s="327"/>
    </row>
    <row r="268" spans="1:1">
      <c r="A268" s="327"/>
    </row>
    <row r="269" spans="1:1">
      <c r="A269" s="327"/>
    </row>
    <row r="270" spans="1:1">
      <c r="A270" s="327"/>
    </row>
    <row r="271" spans="1:1">
      <c r="A271" s="327"/>
    </row>
    <row r="272" spans="1:1">
      <c r="A272" s="327"/>
    </row>
    <row r="273" spans="1:1">
      <c r="A273" s="327"/>
    </row>
    <row r="274" spans="1:1">
      <c r="A274" s="327"/>
    </row>
    <row r="275" spans="1:1">
      <c r="A275" s="327"/>
    </row>
    <row r="276" spans="1:1">
      <c r="A276" s="327"/>
    </row>
    <row r="277" spans="1:1">
      <c r="A277" s="327"/>
    </row>
    <row r="278" spans="1:1">
      <c r="A278" s="327"/>
    </row>
    <row r="279" spans="1:1">
      <c r="A279" s="327"/>
    </row>
    <row r="280" spans="1:1">
      <c r="A280" s="327"/>
    </row>
    <row r="281" spans="1:1">
      <c r="A281" s="327"/>
    </row>
    <row r="282" spans="1:1">
      <c r="A282" s="327"/>
    </row>
    <row r="283" spans="1:1">
      <c r="A283" s="327"/>
    </row>
    <row r="284" spans="1:1">
      <c r="A284" s="327"/>
    </row>
    <row r="285" spans="1:1">
      <c r="A285" s="327"/>
    </row>
    <row r="286" spans="1:1">
      <c r="A286" s="327"/>
    </row>
    <row r="287" spans="1:1">
      <c r="A287" s="327"/>
    </row>
    <row r="288" spans="1:1">
      <c r="A288" s="327"/>
    </row>
    <row r="289" spans="1:1">
      <c r="A289" s="327"/>
    </row>
    <row r="290" spans="1:1">
      <c r="A290" s="327"/>
    </row>
    <row r="291" spans="1:1">
      <c r="A291" s="327"/>
    </row>
    <row r="292" spans="1:1">
      <c r="A292" s="327"/>
    </row>
    <row r="293" spans="1:1">
      <c r="A293" s="327"/>
    </row>
    <row r="294" spans="1:1">
      <c r="A294" s="327"/>
    </row>
    <row r="295" spans="1:1">
      <c r="A295" s="327"/>
    </row>
    <row r="296" spans="1:1">
      <c r="A296" s="327"/>
    </row>
    <row r="297" spans="1:1">
      <c r="A297" s="327"/>
    </row>
    <row r="298" spans="1:1">
      <c r="A298" s="327"/>
    </row>
    <row r="299" spans="1:1">
      <c r="A299" s="327"/>
    </row>
    <row r="300" spans="1:1">
      <c r="A300" s="327"/>
    </row>
    <row r="301" spans="1:1">
      <c r="A301" s="327"/>
    </row>
    <row r="302" spans="1:1">
      <c r="A302" s="327"/>
    </row>
    <row r="303" spans="1:1">
      <c r="A303" s="327"/>
    </row>
    <row r="304" spans="1:1">
      <c r="A304" s="327"/>
    </row>
    <row r="305" spans="1:1">
      <c r="A305" s="327"/>
    </row>
    <row r="306" spans="1:1">
      <c r="A306" s="327"/>
    </row>
    <row r="307" spans="1:1">
      <c r="A307" s="327"/>
    </row>
    <row r="308" spans="1:1">
      <c r="A308" s="327"/>
    </row>
    <row r="309" spans="1:1">
      <c r="A309" s="327"/>
    </row>
    <row r="310" spans="1:1">
      <c r="A310" s="327"/>
    </row>
    <row r="311" spans="1:1">
      <c r="A311" s="327"/>
    </row>
    <row r="312" spans="1:1">
      <c r="A312" s="327"/>
    </row>
    <row r="313" spans="1:1">
      <c r="A313" s="327"/>
    </row>
    <row r="314" spans="1:1">
      <c r="A314" s="327"/>
    </row>
    <row r="315" spans="1:1">
      <c r="A315" s="327"/>
    </row>
    <row r="316" spans="1:1">
      <c r="A316" s="327"/>
    </row>
    <row r="317" spans="1:1">
      <c r="A317" s="327"/>
    </row>
    <row r="318" spans="1:1">
      <c r="A318" s="327"/>
    </row>
    <row r="319" spans="1:1">
      <c r="A319" s="327"/>
    </row>
    <row r="320" spans="1:1">
      <c r="A320" s="327"/>
    </row>
    <row r="321" spans="1:1">
      <c r="A321" s="327"/>
    </row>
    <row r="322" spans="1:1">
      <c r="A322" s="327"/>
    </row>
    <row r="323" spans="1:1">
      <c r="A323" s="327"/>
    </row>
    <row r="324" spans="1:1">
      <c r="A324" s="327"/>
    </row>
    <row r="325" spans="1:1">
      <c r="A325" s="327"/>
    </row>
    <row r="326" spans="1:1">
      <c r="A326" s="327"/>
    </row>
    <row r="327" spans="1:1">
      <c r="A327" s="327"/>
    </row>
    <row r="328" spans="1:1">
      <c r="A328" s="327"/>
    </row>
    <row r="329" spans="1:1">
      <c r="A329" s="327"/>
    </row>
    <row r="330" spans="1:1">
      <c r="A330" s="327"/>
    </row>
    <row r="331" spans="1:1">
      <c r="A331" s="327"/>
    </row>
    <row r="332" spans="1:1">
      <c r="A332" s="327"/>
    </row>
    <row r="333" spans="1:1">
      <c r="A333" s="327"/>
    </row>
    <row r="334" spans="1:1">
      <c r="A334" s="327"/>
    </row>
    <row r="335" spans="1:1">
      <c r="A335" s="327"/>
    </row>
    <row r="336" spans="1:1">
      <c r="A336" s="327"/>
    </row>
    <row r="337" spans="1:1">
      <c r="A337" s="327"/>
    </row>
    <row r="338" spans="1:1">
      <c r="A338" s="327"/>
    </row>
    <row r="339" spans="1:1">
      <c r="A339" s="327"/>
    </row>
    <row r="340" spans="1:1">
      <c r="A340" s="327"/>
    </row>
    <row r="341" spans="1:1">
      <c r="A341" s="327"/>
    </row>
    <row r="342" spans="1:1">
      <c r="A342" s="327"/>
    </row>
    <row r="343" spans="1:1">
      <c r="A343" s="327"/>
    </row>
    <row r="344" spans="1:1">
      <c r="A344" s="327"/>
    </row>
    <row r="345" spans="1:1">
      <c r="A345" s="327"/>
    </row>
    <row r="346" spans="1:1">
      <c r="A346" s="327"/>
    </row>
    <row r="347" spans="1:1">
      <c r="A347" s="327"/>
    </row>
    <row r="348" spans="1:1">
      <c r="A348" s="327"/>
    </row>
    <row r="349" spans="1:1">
      <c r="A349" s="327"/>
    </row>
    <row r="350" spans="1:1">
      <c r="A350" s="327"/>
    </row>
    <row r="351" spans="1:1">
      <c r="A351" s="327"/>
    </row>
    <row r="352" spans="1:1">
      <c r="A352" s="327"/>
    </row>
    <row r="353" spans="1:1">
      <c r="A353" s="327"/>
    </row>
    <row r="354" spans="1:1">
      <c r="A354" s="327"/>
    </row>
    <row r="355" spans="1:1">
      <c r="A355" s="327"/>
    </row>
    <row r="356" spans="1:1">
      <c r="A356" s="327"/>
    </row>
    <row r="357" spans="1:1">
      <c r="A357" s="327"/>
    </row>
    <row r="358" spans="1:1">
      <c r="A358" s="327"/>
    </row>
    <row r="359" spans="1:1">
      <c r="A359" s="327"/>
    </row>
    <row r="360" spans="1:1">
      <c r="A360" s="327"/>
    </row>
    <row r="361" spans="1:1">
      <c r="A361" s="327"/>
    </row>
    <row r="362" spans="1:1">
      <c r="A362" s="327"/>
    </row>
    <row r="363" spans="1:1">
      <c r="A363" s="327"/>
    </row>
    <row r="364" spans="1:1">
      <c r="A364" s="327"/>
    </row>
    <row r="365" spans="1:1">
      <c r="A365" s="327"/>
    </row>
    <row r="366" spans="1:1">
      <c r="A366" s="327"/>
    </row>
    <row r="367" spans="1:1">
      <c r="A367" s="327"/>
    </row>
    <row r="368" spans="1:1">
      <c r="A368" s="327"/>
    </row>
    <row r="369" spans="1:1">
      <c r="A369" s="327"/>
    </row>
    <row r="370" spans="1:1">
      <c r="A370" s="327"/>
    </row>
    <row r="371" spans="1:1">
      <c r="A371" s="327"/>
    </row>
    <row r="372" spans="1:1">
      <c r="A372" s="327"/>
    </row>
    <row r="373" spans="1:1">
      <c r="A373" s="327"/>
    </row>
    <row r="374" spans="1:1">
      <c r="A374" s="327"/>
    </row>
    <row r="375" spans="1:1">
      <c r="A375" s="327"/>
    </row>
    <row r="376" spans="1:1">
      <c r="A376" s="327"/>
    </row>
    <row r="377" spans="1:1">
      <c r="A377" s="327"/>
    </row>
    <row r="378" spans="1:1">
      <c r="A378" s="327"/>
    </row>
    <row r="379" spans="1:1">
      <c r="A379" s="327"/>
    </row>
    <row r="380" spans="1:1">
      <c r="A380" s="327"/>
    </row>
    <row r="381" spans="1:1">
      <c r="A381" s="327"/>
    </row>
    <row r="382" spans="1:1">
      <c r="A382" s="327"/>
    </row>
    <row r="383" spans="1:1">
      <c r="A383" s="327"/>
    </row>
    <row r="384" spans="1:1">
      <c r="A384" s="327"/>
    </row>
    <row r="385" spans="1:1">
      <c r="A385" s="327"/>
    </row>
    <row r="386" spans="1:1">
      <c r="A386" s="327"/>
    </row>
    <row r="387" spans="1:1">
      <c r="A387" s="327"/>
    </row>
    <row r="388" spans="1:1">
      <c r="A388" s="327"/>
    </row>
    <row r="389" spans="1:1">
      <c r="A389" s="327"/>
    </row>
    <row r="390" spans="1:1">
      <c r="A390" s="327"/>
    </row>
    <row r="391" spans="1:1">
      <c r="A391" s="327"/>
    </row>
    <row r="392" spans="1:1">
      <c r="A392" s="327"/>
    </row>
    <row r="393" spans="1:1">
      <c r="A393" s="327"/>
    </row>
    <row r="394" spans="1:1">
      <c r="A394" s="327"/>
    </row>
    <row r="395" spans="1:1">
      <c r="A395" s="327"/>
    </row>
    <row r="396" spans="1:1">
      <c r="A396" s="327"/>
    </row>
    <row r="397" spans="1:1">
      <c r="A397" s="327"/>
    </row>
    <row r="398" spans="1:1">
      <c r="A398" s="327"/>
    </row>
    <row r="399" spans="1:1">
      <c r="A399" s="327"/>
    </row>
    <row r="400" spans="1:1">
      <c r="A400" s="327"/>
    </row>
    <row r="401" spans="1:1">
      <c r="A401" s="327"/>
    </row>
    <row r="402" spans="1:1">
      <c r="A402" s="327"/>
    </row>
    <row r="403" spans="1:1">
      <c r="A403" s="327"/>
    </row>
    <row r="404" spans="1:1">
      <c r="A404" s="327"/>
    </row>
    <row r="405" spans="1:1">
      <c r="A405" s="327"/>
    </row>
    <row r="406" spans="1:1">
      <c r="A406" s="327"/>
    </row>
    <row r="407" spans="1:1">
      <c r="A407" s="327"/>
    </row>
    <row r="408" spans="1:1">
      <c r="A408" s="327"/>
    </row>
    <row r="409" spans="1:1">
      <c r="A409" s="327"/>
    </row>
    <row r="410" spans="1:1">
      <c r="A410" s="327"/>
    </row>
    <row r="411" spans="1:1">
      <c r="A411" s="327"/>
    </row>
    <row r="412" spans="1:1">
      <c r="A412" s="327"/>
    </row>
    <row r="413" spans="1:1">
      <c r="A413" s="327"/>
    </row>
    <row r="414" spans="1:1">
      <c r="A414" s="327"/>
    </row>
    <row r="415" spans="1:1">
      <c r="A415" s="327"/>
    </row>
    <row r="416" spans="1:1">
      <c r="A416" s="327"/>
    </row>
    <row r="417" spans="1:1">
      <c r="A417" s="327"/>
    </row>
    <row r="418" spans="1:1">
      <c r="A418" s="327"/>
    </row>
    <row r="419" spans="1:1">
      <c r="A419" s="327"/>
    </row>
    <row r="420" spans="1:1">
      <c r="A420" s="327"/>
    </row>
    <row r="421" spans="1:1">
      <c r="A421" s="327"/>
    </row>
    <row r="422" spans="1:1">
      <c r="A422" s="327"/>
    </row>
    <row r="423" spans="1:1">
      <c r="A423" s="327"/>
    </row>
    <row r="424" spans="1:1">
      <c r="A424" s="327"/>
    </row>
    <row r="425" spans="1:1">
      <c r="A425" s="327"/>
    </row>
    <row r="426" spans="1:1">
      <c r="A426" s="327"/>
    </row>
    <row r="427" spans="1:1">
      <c r="A427" s="327"/>
    </row>
    <row r="428" spans="1:1">
      <c r="A428" s="327"/>
    </row>
    <row r="429" spans="1:1">
      <c r="A429" s="327"/>
    </row>
    <row r="430" spans="1:1">
      <c r="A430" s="327"/>
    </row>
    <row r="431" spans="1:1">
      <c r="A431" s="327"/>
    </row>
    <row r="432" spans="1:1">
      <c r="A432" s="327"/>
    </row>
    <row r="433" spans="1:1">
      <c r="A433" s="327"/>
    </row>
    <row r="434" spans="1:1">
      <c r="A434" s="327"/>
    </row>
    <row r="435" spans="1:1">
      <c r="A435" s="327"/>
    </row>
    <row r="436" spans="1:1">
      <c r="A436" s="327"/>
    </row>
    <row r="437" spans="1:1">
      <c r="A437" s="327"/>
    </row>
    <row r="438" spans="1:1">
      <c r="A438" s="327"/>
    </row>
    <row r="439" spans="1:1">
      <c r="A439" s="327"/>
    </row>
    <row r="440" spans="1:1">
      <c r="A440" s="327"/>
    </row>
    <row r="441" spans="1:1">
      <c r="A441" s="327"/>
    </row>
    <row r="442" spans="1:1">
      <c r="A442" s="327"/>
    </row>
    <row r="443" spans="1:1">
      <c r="A443" s="327"/>
    </row>
    <row r="444" spans="1:1">
      <c r="A444" s="327"/>
    </row>
    <row r="445" spans="1:1">
      <c r="A445" s="327"/>
    </row>
    <row r="446" spans="1:1">
      <c r="A446" s="327"/>
    </row>
    <row r="447" spans="1:1">
      <c r="A447" s="327"/>
    </row>
    <row r="448" spans="1:1">
      <c r="A448" s="327"/>
    </row>
    <row r="449" spans="1:1">
      <c r="A449" s="327"/>
    </row>
    <row r="450" spans="1:1">
      <c r="A450" s="327"/>
    </row>
    <row r="451" spans="1:1">
      <c r="A451" s="327"/>
    </row>
    <row r="452" spans="1:1">
      <c r="A452" s="327"/>
    </row>
    <row r="453" spans="1:1">
      <c r="A453" s="327"/>
    </row>
    <row r="454" spans="1:1">
      <c r="A454" s="327"/>
    </row>
    <row r="455" spans="1:1">
      <c r="A455" s="327"/>
    </row>
    <row r="456" spans="1:1">
      <c r="A456" s="327"/>
    </row>
    <row r="457" spans="1:1">
      <c r="A457" s="327"/>
    </row>
    <row r="458" spans="1:1">
      <c r="A458" s="327"/>
    </row>
    <row r="459" spans="1:1">
      <c r="A459" s="327"/>
    </row>
    <row r="460" spans="1:1">
      <c r="A460" s="327"/>
    </row>
    <row r="461" spans="1:1">
      <c r="A461" s="327"/>
    </row>
    <row r="462" spans="1:1">
      <c r="A462" s="327"/>
    </row>
    <row r="463" spans="1:1">
      <c r="A463" s="327"/>
    </row>
    <row r="464" spans="1:1">
      <c r="A464" s="327"/>
    </row>
    <row r="465" spans="1:1">
      <c r="A465" s="327"/>
    </row>
    <row r="466" spans="1:1">
      <c r="A466" s="327"/>
    </row>
    <row r="467" spans="1:1">
      <c r="A467" s="327"/>
    </row>
    <row r="468" spans="1:1">
      <c r="A468" s="327"/>
    </row>
    <row r="469" spans="1:1">
      <c r="A469" s="327"/>
    </row>
    <row r="470" spans="1:1">
      <c r="A470" s="327"/>
    </row>
    <row r="471" spans="1:1">
      <c r="A471" s="327"/>
    </row>
    <row r="472" spans="1:1">
      <c r="A472" s="327"/>
    </row>
    <row r="473" spans="1:1">
      <c r="A473" s="327"/>
    </row>
    <row r="474" spans="1:1">
      <c r="A474" s="327"/>
    </row>
    <row r="475" spans="1:1">
      <c r="A475" s="327"/>
    </row>
    <row r="476" spans="1:1">
      <c r="A476" s="327"/>
    </row>
    <row r="477" spans="1:1">
      <c r="A477" s="327"/>
    </row>
    <row r="478" spans="1:1">
      <c r="A478" s="327"/>
    </row>
    <row r="479" spans="1:1">
      <c r="A479" s="327"/>
    </row>
    <row r="480" spans="1:1">
      <c r="A480" s="327"/>
    </row>
    <row r="481" spans="1:1">
      <c r="A481" s="327"/>
    </row>
    <row r="482" spans="1:1">
      <c r="A482" s="327"/>
    </row>
    <row r="483" spans="1:1">
      <c r="A483" s="327"/>
    </row>
    <row r="484" spans="1:1">
      <c r="A484" s="327"/>
    </row>
    <row r="485" spans="1:1">
      <c r="A485" s="327"/>
    </row>
    <row r="486" spans="1:1">
      <c r="A486" s="327"/>
    </row>
    <row r="487" spans="1:1">
      <c r="A487" s="327"/>
    </row>
    <row r="488" spans="1:1">
      <c r="A488" s="327"/>
    </row>
    <row r="489" spans="1:1">
      <c r="A489" s="327"/>
    </row>
    <row r="490" spans="1:1">
      <c r="A490" s="327"/>
    </row>
    <row r="491" spans="1:1">
      <c r="A491" s="327"/>
    </row>
    <row r="492" spans="1:1">
      <c r="A492" s="327"/>
    </row>
    <row r="493" spans="1:1">
      <c r="A493" s="327"/>
    </row>
    <row r="494" spans="1:1">
      <c r="A494" s="327"/>
    </row>
    <row r="495" spans="1:1">
      <c r="A495" s="327"/>
    </row>
    <row r="496" spans="1:1">
      <c r="A496" s="327"/>
    </row>
    <row r="497" spans="1:1">
      <c r="A497" s="327"/>
    </row>
    <row r="498" spans="1:1">
      <c r="A498" s="327"/>
    </row>
    <row r="499" spans="1:1">
      <c r="A499" s="327"/>
    </row>
    <row r="500" spans="1:1">
      <c r="A500" s="327"/>
    </row>
    <row r="501" spans="1:1">
      <c r="A501" s="327"/>
    </row>
    <row r="502" spans="1:1">
      <c r="A502" s="327"/>
    </row>
    <row r="503" spans="1:1">
      <c r="A503" s="327"/>
    </row>
    <row r="504" spans="1:1">
      <c r="A504" s="327"/>
    </row>
    <row r="505" spans="1:1">
      <c r="A505" s="327"/>
    </row>
    <row r="506" spans="1:1">
      <c r="A506" s="327"/>
    </row>
    <row r="507" spans="1:1">
      <c r="A507" s="327"/>
    </row>
    <row r="508" spans="1:1">
      <c r="A508" s="327"/>
    </row>
    <row r="509" spans="1:1">
      <c r="A509" s="327"/>
    </row>
    <row r="510" spans="1:1">
      <c r="A510" s="327"/>
    </row>
    <row r="511" spans="1:1">
      <c r="A511" s="327"/>
    </row>
    <row r="512" spans="1:1">
      <c r="A512" s="327"/>
    </row>
    <row r="513" spans="1:1">
      <c r="A513" s="327"/>
    </row>
    <row r="514" spans="1:1">
      <c r="A514" s="327"/>
    </row>
    <row r="515" spans="1:1">
      <c r="A515" s="327"/>
    </row>
    <row r="516" spans="1:1">
      <c r="A516" s="327"/>
    </row>
    <row r="517" spans="1:1">
      <c r="A517" s="327"/>
    </row>
    <row r="518" spans="1:1">
      <c r="A518" s="327"/>
    </row>
    <row r="519" spans="1:1">
      <c r="A519" s="327"/>
    </row>
    <row r="520" spans="1:1">
      <c r="A520" s="327"/>
    </row>
    <row r="521" spans="1:1">
      <c r="A521" s="327"/>
    </row>
    <row r="522" spans="1:1">
      <c r="A522" s="327"/>
    </row>
    <row r="523" spans="1:1">
      <c r="A523" s="327"/>
    </row>
    <row r="524" spans="1:1">
      <c r="A524" s="327"/>
    </row>
    <row r="525" spans="1:1">
      <c r="A525" s="327"/>
    </row>
    <row r="526" spans="1:1">
      <c r="A526" s="327"/>
    </row>
    <row r="527" spans="1:1">
      <c r="A527" s="327"/>
    </row>
    <row r="528" spans="1:1">
      <c r="A528" s="327"/>
    </row>
    <row r="529" spans="1:1">
      <c r="A529" s="327"/>
    </row>
    <row r="530" spans="1:1">
      <c r="A530" s="327"/>
    </row>
    <row r="531" spans="1:1">
      <c r="A531" s="327"/>
    </row>
    <row r="532" spans="1:1">
      <c r="A532" s="327"/>
    </row>
    <row r="533" spans="1:1">
      <c r="A533" s="327"/>
    </row>
    <row r="534" spans="1:1">
      <c r="A534" s="327"/>
    </row>
    <row r="535" spans="1:1">
      <c r="A535" s="327"/>
    </row>
    <row r="536" spans="1:1">
      <c r="A536" s="327"/>
    </row>
    <row r="537" spans="1:1">
      <c r="A537" s="327"/>
    </row>
    <row r="538" spans="1:1">
      <c r="A538" s="327"/>
    </row>
    <row r="539" spans="1:1">
      <c r="A539" s="327"/>
    </row>
    <row r="540" spans="1:1">
      <c r="A540" s="327"/>
    </row>
    <row r="541" spans="1:1">
      <c r="A541" s="327"/>
    </row>
    <row r="542" spans="1:1">
      <c r="A542" s="327"/>
    </row>
    <row r="543" spans="1:1">
      <c r="A543" s="327"/>
    </row>
    <row r="544" spans="1:1">
      <c r="A544" s="327"/>
    </row>
    <row r="545" spans="1:1">
      <c r="A545" s="327"/>
    </row>
    <row r="546" spans="1:1">
      <c r="A546" s="327"/>
    </row>
    <row r="547" spans="1:1">
      <c r="A547" s="327"/>
    </row>
    <row r="548" spans="1:1">
      <c r="A548" s="327"/>
    </row>
    <row r="549" spans="1:1">
      <c r="A549" s="327"/>
    </row>
    <row r="550" spans="1:1">
      <c r="A550" s="327"/>
    </row>
    <row r="551" spans="1:1">
      <c r="A551" s="327"/>
    </row>
    <row r="552" spans="1:1">
      <c r="A552" s="327"/>
    </row>
    <row r="553" spans="1:1">
      <c r="A553" s="327"/>
    </row>
    <row r="554" spans="1:1">
      <c r="A554" s="327"/>
    </row>
    <row r="555" spans="1:1">
      <c r="A555" s="327"/>
    </row>
    <row r="556" spans="1:1">
      <c r="A556" s="327"/>
    </row>
    <row r="557" spans="1:1">
      <c r="A557" s="327"/>
    </row>
    <row r="558" spans="1:1">
      <c r="A558" s="327"/>
    </row>
    <row r="559" spans="1:1">
      <c r="A559" s="327"/>
    </row>
    <row r="560" spans="1:1">
      <c r="A560" s="327"/>
    </row>
    <row r="561" spans="1:1">
      <c r="A561" s="327"/>
    </row>
    <row r="562" spans="1:1">
      <c r="A562" s="327"/>
    </row>
    <row r="563" spans="1:1">
      <c r="A563" s="327"/>
    </row>
    <row r="564" spans="1:1">
      <c r="A564" s="327"/>
    </row>
    <row r="565" spans="1:1">
      <c r="A565" s="327"/>
    </row>
    <row r="566" spans="1:1">
      <c r="A566" s="327"/>
    </row>
    <row r="567" spans="1:1">
      <c r="A567" s="327"/>
    </row>
    <row r="568" spans="1:1">
      <c r="A568" s="327"/>
    </row>
    <row r="569" spans="1:1">
      <c r="A569" s="327"/>
    </row>
    <row r="570" spans="1:1">
      <c r="A570" s="327"/>
    </row>
    <row r="571" spans="1:1">
      <c r="A571" s="327"/>
    </row>
    <row r="572" spans="1:1">
      <c r="A572" s="327"/>
    </row>
    <row r="573" spans="1:1">
      <c r="A573" s="327"/>
    </row>
    <row r="574" spans="1:1">
      <c r="A574" s="327"/>
    </row>
    <row r="575" spans="1:1">
      <c r="A575" s="327"/>
    </row>
    <row r="576" spans="1:1">
      <c r="A576" s="327"/>
    </row>
    <row r="577" spans="1:1">
      <c r="A577" s="327"/>
    </row>
    <row r="578" spans="1:1">
      <c r="A578" s="327"/>
    </row>
    <row r="579" spans="1:1">
      <c r="A579" s="327"/>
    </row>
    <row r="580" spans="1:1">
      <c r="A580" s="327"/>
    </row>
    <row r="581" spans="1:1">
      <c r="A581" s="327"/>
    </row>
    <row r="582" spans="1:1">
      <c r="A582" s="327"/>
    </row>
    <row r="583" spans="1:1">
      <c r="A583" s="327"/>
    </row>
    <row r="584" spans="1:1">
      <c r="A584" s="327"/>
    </row>
    <row r="585" spans="1:1">
      <c r="A585" s="327"/>
    </row>
    <row r="586" spans="1:1">
      <c r="A586" s="327"/>
    </row>
    <row r="587" spans="1:1">
      <c r="A587" s="327"/>
    </row>
    <row r="588" spans="1:1">
      <c r="A588" s="327"/>
    </row>
    <row r="589" spans="1:1">
      <c r="A589" s="327"/>
    </row>
    <row r="590" spans="1:1">
      <c r="A590" s="327"/>
    </row>
    <row r="591" spans="1:1">
      <c r="A591" s="327"/>
    </row>
    <row r="592" spans="1:1">
      <c r="A592" s="327"/>
    </row>
    <row r="593" spans="1:1">
      <c r="A593" s="327"/>
    </row>
    <row r="594" spans="1:1">
      <c r="A594" s="327"/>
    </row>
    <row r="595" spans="1:1">
      <c r="A595" s="327"/>
    </row>
    <row r="596" spans="1:1">
      <c r="A596" s="327"/>
    </row>
    <row r="597" spans="1:1">
      <c r="A597" s="327"/>
    </row>
    <row r="598" spans="1:1">
      <c r="A598" s="327"/>
    </row>
    <row r="599" spans="1:1">
      <c r="A599" s="327"/>
    </row>
    <row r="600" spans="1:1">
      <c r="A600" s="327"/>
    </row>
    <row r="601" spans="1:1">
      <c r="A601" s="327"/>
    </row>
    <row r="602" spans="1:1">
      <c r="A602" s="327"/>
    </row>
    <row r="603" spans="1:1">
      <c r="A603" s="327"/>
    </row>
    <row r="604" spans="1:1">
      <c r="A604" s="327"/>
    </row>
    <row r="605" spans="1:1">
      <c r="A605" s="327"/>
    </row>
    <row r="606" spans="1:1">
      <c r="A606" s="327"/>
    </row>
    <row r="607" spans="1:1">
      <c r="A607" s="327"/>
    </row>
    <row r="608" spans="1:1">
      <c r="A608" s="327"/>
    </row>
    <row r="609" spans="1:1">
      <c r="A609" s="327"/>
    </row>
    <row r="610" spans="1:1">
      <c r="A610" s="327"/>
    </row>
    <row r="611" spans="1:1">
      <c r="A611" s="327"/>
    </row>
    <row r="612" spans="1:1">
      <c r="A612" s="327"/>
    </row>
    <row r="613" spans="1:1">
      <c r="A613" s="327"/>
    </row>
    <row r="614" spans="1:1">
      <c r="A614" s="327"/>
    </row>
    <row r="615" spans="1:1">
      <c r="A615" s="327"/>
    </row>
    <row r="616" spans="1:1">
      <c r="A616" s="327"/>
    </row>
    <row r="617" spans="1:1">
      <c r="A617" s="327"/>
    </row>
    <row r="618" spans="1:1">
      <c r="A618" s="327"/>
    </row>
    <row r="619" spans="1:1">
      <c r="A619" s="327"/>
    </row>
    <row r="620" spans="1:1">
      <c r="A620" s="327"/>
    </row>
    <row r="621" spans="1:1">
      <c r="A621" s="327"/>
    </row>
    <row r="622" spans="1:1">
      <c r="A622" s="327"/>
    </row>
    <row r="623" spans="1:1">
      <c r="A623" s="327"/>
    </row>
    <row r="624" spans="1:1">
      <c r="A624" s="327"/>
    </row>
    <row r="625" spans="1:1">
      <c r="A625" s="327"/>
    </row>
    <row r="626" spans="1:1">
      <c r="A626" s="327"/>
    </row>
    <row r="627" spans="1:1">
      <c r="A627" s="327"/>
    </row>
    <row r="628" spans="1:1">
      <c r="A628" s="327"/>
    </row>
    <row r="629" spans="1:1">
      <c r="A629" s="327"/>
    </row>
    <row r="630" spans="1:1">
      <c r="A630" s="327"/>
    </row>
    <row r="631" spans="1:1">
      <c r="A631" s="327"/>
    </row>
    <row r="632" spans="1:1">
      <c r="A632" s="327"/>
    </row>
    <row r="633" spans="1:1">
      <c r="A633" s="327"/>
    </row>
    <row r="634" spans="1:1">
      <c r="A634" s="327"/>
    </row>
    <row r="635" spans="1:1">
      <c r="A635" s="327"/>
    </row>
    <row r="636" spans="1:1">
      <c r="A636" s="327"/>
    </row>
    <row r="637" spans="1:1">
      <c r="A637" s="327"/>
    </row>
    <row r="638" spans="1:1">
      <c r="A638" s="327"/>
    </row>
    <row r="639" spans="1:1">
      <c r="A639" s="327"/>
    </row>
    <row r="640" spans="1:1">
      <c r="A640" s="327"/>
    </row>
    <row r="641" spans="1:1">
      <c r="A641" s="327"/>
    </row>
    <row r="642" spans="1:1">
      <c r="A642" s="327"/>
    </row>
    <row r="643" spans="1:1">
      <c r="A643" s="327"/>
    </row>
    <row r="644" spans="1:1">
      <c r="A644" s="327"/>
    </row>
    <row r="645" spans="1:1">
      <c r="A645" s="327"/>
    </row>
    <row r="646" spans="1:1">
      <c r="A646" s="327"/>
    </row>
    <row r="647" spans="1:1">
      <c r="A647" s="327"/>
    </row>
    <row r="648" spans="1:1">
      <c r="A648" s="327"/>
    </row>
    <row r="649" spans="1:1">
      <c r="A649" s="327"/>
    </row>
    <row r="650" spans="1:1">
      <c r="A650" s="327"/>
    </row>
    <row r="651" spans="1:1">
      <c r="A651" s="327"/>
    </row>
    <row r="652" spans="1:1">
      <c r="A652" s="327"/>
    </row>
    <row r="653" spans="1:1">
      <c r="A653" s="327"/>
    </row>
    <row r="654" spans="1:1">
      <c r="A654" s="327"/>
    </row>
    <row r="655" spans="1:1">
      <c r="A655" s="327"/>
    </row>
    <row r="656" spans="1:1">
      <c r="A656" s="327"/>
    </row>
    <row r="657" spans="1:1">
      <c r="A657" s="327"/>
    </row>
    <row r="658" spans="1:1">
      <c r="A658" s="327"/>
    </row>
    <row r="659" spans="1:1">
      <c r="A659" s="327"/>
    </row>
    <row r="660" spans="1:1">
      <c r="A660" s="327"/>
    </row>
    <row r="661" spans="1:1">
      <c r="A661" s="327"/>
    </row>
    <row r="662" spans="1:1">
      <c r="A662" s="327"/>
    </row>
    <row r="663" spans="1:1">
      <c r="A663" s="327"/>
    </row>
    <row r="664" spans="1:1">
      <c r="A664" s="327"/>
    </row>
    <row r="665" spans="1:1">
      <c r="A665" s="327"/>
    </row>
    <row r="666" spans="1:1">
      <c r="A666" s="327"/>
    </row>
    <row r="667" spans="1:1">
      <c r="A667" s="327"/>
    </row>
    <row r="668" spans="1:1">
      <c r="A668" s="327"/>
    </row>
    <row r="669" spans="1:1">
      <c r="A669" s="327"/>
    </row>
    <row r="670" spans="1:1">
      <c r="A670" s="327"/>
    </row>
    <row r="671" spans="1:1">
      <c r="A671" s="327"/>
    </row>
    <row r="672" spans="1:1">
      <c r="A672" s="327"/>
    </row>
    <row r="673" spans="1:1">
      <c r="A673" s="327"/>
    </row>
    <row r="674" spans="1:1">
      <c r="A674" s="327"/>
    </row>
    <row r="675" spans="1:1">
      <c r="A675" s="327"/>
    </row>
    <row r="676" spans="1:1">
      <c r="A676" s="327"/>
    </row>
    <row r="677" spans="1:1">
      <c r="A677" s="327"/>
    </row>
    <row r="678" spans="1:1">
      <c r="A678" s="327"/>
    </row>
    <row r="679" spans="1:1">
      <c r="A679" s="327"/>
    </row>
    <row r="680" spans="1:1">
      <c r="A680" s="327"/>
    </row>
    <row r="681" spans="1:1">
      <c r="A681" s="327"/>
    </row>
    <row r="682" spans="1:1">
      <c r="A682" s="327"/>
    </row>
    <row r="683" spans="1:1">
      <c r="A683" s="327"/>
    </row>
    <row r="684" spans="1:1">
      <c r="A684" s="327"/>
    </row>
    <row r="685" spans="1:1">
      <c r="A685" s="327"/>
    </row>
    <row r="686" spans="1:1">
      <c r="A686" s="327"/>
    </row>
    <row r="687" spans="1:1">
      <c r="A687" s="327"/>
    </row>
    <row r="688" spans="1:1">
      <c r="A688" s="327"/>
    </row>
    <row r="689" spans="1:1">
      <c r="A689" s="327"/>
    </row>
    <row r="690" spans="1:1">
      <c r="A690" s="327"/>
    </row>
    <row r="691" spans="1:1">
      <c r="A691" s="327"/>
    </row>
    <row r="692" spans="1:1">
      <c r="A692" s="327"/>
    </row>
    <row r="693" spans="1:1">
      <c r="A693" s="327"/>
    </row>
    <row r="694" spans="1:1">
      <c r="A694" s="327"/>
    </row>
    <row r="695" spans="1:1">
      <c r="A695" s="327"/>
    </row>
    <row r="696" spans="1:1">
      <c r="A696" s="327"/>
    </row>
    <row r="697" spans="1:1">
      <c r="A697" s="327"/>
    </row>
    <row r="698" spans="1:1">
      <c r="A698" s="327"/>
    </row>
    <row r="699" spans="1:1">
      <c r="A699" s="327"/>
    </row>
    <row r="700" spans="1:1">
      <c r="A700" s="327"/>
    </row>
    <row r="701" spans="1:1">
      <c r="A701" s="327"/>
    </row>
    <row r="702" spans="1:1">
      <c r="A702" s="327"/>
    </row>
    <row r="703" spans="1:1">
      <c r="A703" s="327"/>
    </row>
    <row r="704" spans="1:1">
      <c r="A704" s="327"/>
    </row>
    <row r="705" spans="1:1">
      <c r="A705" s="327"/>
    </row>
    <row r="706" spans="1:1">
      <c r="A706" s="327"/>
    </row>
    <row r="707" spans="1:1">
      <c r="A707" s="327"/>
    </row>
    <row r="708" spans="1:1">
      <c r="A708" s="327"/>
    </row>
    <row r="709" spans="1:1">
      <c r="A709" s="327"/>
    </row>
    <row r="710" spans="1:1">
      <c r="A710" s="327"/>
    </row>
    <row r="711" spans="1:1">
      <c r="A711" s="327"/>
    </row>
    <row r="712" spans="1:1">
      <c r="A712" s="327"/>
    </row>
    <row r="713" spans="1:1">
      <c r="A713" s="327"/>
    </row>
    <row r="714" spans="1:1">
      <c r="A714" s="327"/>
    </row>
    <row r="715" spans="1:1">
      <c r="A715" s="327"/>
    </row>
    <row r="716" spans="1:1">
      <c r="A716" s="327"/>
    </row>
    <row r="717" spans="1:1">
      <c r="A717" s="327"/>
    </row>
    <row r="718" spans="1:1">
      <c r="A718" s="327"/>
    </row>
    <row r="719" spans="1:1">
      <c r="A719" s="327"/>
    </row>
    <row r="720" spans="1:1">
      <c r="A720" s="327"/>
    </row>
    <row r="721" spans="1:1">
      <c r="A721" s="327"/>
    </row>
    <row r="722" spans="1:1">
      <c r="A722" s="327"/>
    </row>
    <row r="723" spans="1:1">
      <c r="A723" s="327"/>
    </row>
    <row r="724" spans="1:1">
      <c r="A724" s="327"/>
    </row>
    <row r="725" spans="1:1">
      <c r="A725" s="327"/>
    </row>
    <row r="726" spans="1:1">
      <c r="A726" s="327"/>
    </row>
    <row r="727" spans="1:1">
      <c r="A727" s="327"/>
    </row>
    <row r="728" spans="1:1">
      <c r="A728" s="327"/>
    </row>
    <row r="729" spans="1:1">
      <c r="A729" s="327"/>
    </row>
    <row r="730" spans="1:1">
      <c r="A730" s="327"/>
    </row>
    <row r="731" spans="1:1">
      <c r="A731" s="327"/>
    </row>
    <row r="732" spans="1:1">
      <c r="A732" s="327"/>
    </row>
    <row r="733" spans="1:1">
      <c r="A733" s="327"/>
    </row>
    <row r="734" spans="1:1">
      <c r="A734" s="327"/>
    </row>
    <row r="735" spans="1:1">
      <c r="A735" s="327"/>
    </row>
    <row r="736" spans="1:1">
      <c r="A736" s="327"/>
    </row>
    <row r="737" spans="1:1">
      <c r="A737" s="327"/>
    </row>
    <row r="738" spans="1:1">
      <c r="A738" s="327"/>
    </row>
    <row r="739" spans="1:1">
      <c r="A739" s="327"/>
    </row>
    <row r="740" spans="1:1">
      <c r="A740" s="327"/>
    </row>
    <row r="741" spans="1:1">
      <c r="A741" s="327"/>
    </row>
    <row r="742" spans="1:1">
      <c r="A742" s="327"/>
    </row>
    <row r="743" spans="1:1">
      <c r="A743" s="327"/>
    </row>
    <row r="744" spans="1:1">
      <c r="A744" s="327"/>
    </row>
    <row r="745" spans="1:1">
      <c r="A745" s="327"/>
    </row>
    <row r="746" spans="1:1">
      <c r="A746" s="327"/>
    </row>
    <row r="747" spans="1:1">
      <c r="A747" s="327"/>
    </row>
    <row r="748" spans="1:1">
      <c r="A748" s="327"/>
    </row>
    <row r="749" spans="1:1">
      <c r="A749" s="327"/>
    </row>
    <row r="750" spans="1:1">
      <c r="A750" s="327"/>
    </row>
    <row r="751" spans="1:1">
      <c r="A751" s="327"/>
    </row>
    <row r="752" spans="1:1">
      <c r="A752" s="327"/>
    </row>
    <row r="753" spans="1:1">
      <c r="A753" s="327"/>
    </row>
    <row r="754" spans="1:1">
      <c r="A754" s="327"/>
    </row>
    <row r="755" spans="1:1">
      <c r="A755" s="327"/>
    </row>
    <row r="756" spans="1:1">
      <c r="A756" s="327"/>
    </row>
    <row r="757" spans="1:1">
      <c r="A757" s="327"/>
    </row>
    <row r="758" spans="1:1">
      <c r="A758" s="327"/>
    </row>
    <row r="759" spans="1:1">
      <c r="A759" s="327"/>
    </row>
    <row r="760" spans="1:1">
      <c r="A760" s="327"/>
    </row>
    <row r="761" spans="1:1">
      <c r="A761" s="327"/>
    </row>
    <row r="762" spans="1:1">
      <c r="A762" s="327"/>
    </row>
    <row r="763" spans="1:1">
      <c r="A763" s="327"/>
    </row>
    <row r="764" spans="1:1">
      <c r="A764" s="327"/>
    </row>
    <row r="765" spans="1:1">
      <c r="A765" s="327"/>
    </row>
    <row r="766" spans="1:1">
      <c r="A766" s="327"/>
    </row>
    <row r="767" spans="1:1">
      <c r="A767" s="327"/>
    </row>
    <row r="768" spans="1:1">
      <c r="A768" s="327"/>
    </row>
    <row r="769" spans="1:1">
      <c r="A769" s="327"/>
    </row>
    <row r="770" spans="1:1">
      <c r="A770" s="327"/>
    </row>
    <row r="771" spans="1:1">
      <c r="A771" s="327"/>
    </row>
    <row r="772" spans="1:1">
      <c r="A772" s="327"/>
    </row>
    <row r="773" spans="1:1">
      <c r="A773" s="327"/>
    </row>
    <row r="774" spans="1:1">
      <c r="A774" s="327"/>
    </row>
    <row r="775" spans="1:1">
      <c r="A775" s="327"/>
    </row>
    <row r="776" spans="1:1">
      <c r="A776" s="327"/>
    </row>
    <row r="777" spans="1:1">
      <c r="A777" s="327"/>
    </row>
    <row r="778" spans="1:1">
      <c r="A778" s="327"/>
    </row>
    <row r="779" spans="1:1">
      <c r="A779" s="327"/>
    </row>
    <row r="780" spans="1:1">
      <c r="A780" s="327"/>
    </row>
    <row r="781" spans="1:1">
      <c r="A781" s="327"/>
    </row>
    <row r="782" spans="1:1">
      <c r="A782" s="327"/>
    </row>
    <row r="783" spans="1:1">
      <c r="A783" s="327"/>
    </row>
    <row r="784" spans="1:1">
      <c r="A784" s="327"/>
    </row>
    <row r="785" spans="1:1">
      <c r="A785" s="327"/>
    </row>
    <row r="786" spans="1:1">
      <c r="A786" s="327"/>
    </row>
    <row r="787" spans="1:1">
      <c r="A787" s="327"/>
    </row>
    <row r="788" spans="1:1">
      <c r="A788" s="327"/>
    </row>
    <row r="789" spans="1:1">
      <c r="A789" s="327"/>
    </row>
    <row r="790" spans="1:1">
      <c r="A790" s="327"/>
    </row>
    <row r="791" spans="1:1">
      <c r="A791" s="327"/>
    </row>
    <row r="792" spans="1:1">
      <c r="A792" s="327"/>
    </row>
    <row r="793" spans="1:1">
      <c r="A793" s="327"/>
    </row>
    <row r="794" spans="1:1">
      <c r="A794" s="327"/>
    </row>
    <row r="795" spans="1:1">
      <c r="A795" s="327"/>
    </row>
    <row r="796" spans="1:1">
      <c r="A796" s="327"/>
    </row>
    <row r="797" spans="1:1">
      <c r="A797" s="327"/>
    </row>
    <row r="798" spans="1:1">
      <c r="A798" s="327"/>
    </row>
    <row r="799" spans="1:1">
      <c r="A799" s="327"/>
    </row>
    <row r="800" spans="1:1">
      <c r="A800" s="327"/>
    </row>
    <row r="801" spans="1:1">
      <c r="A801" s="327"/>
    </row>
    <row r="802" spans="1:1">
      <c r="A802" s="327"/>
    </row>
    <row r="803" spans="1:1">
      <c r="A803" s="327"/>
    </row>
    <row r="804" spans="1:1">
      <c r="A804" s="327"/>
    </row>
    <row r="805" spans="1:1">
      <c r="A805" s="327"/>
    </row>
    <row r="806" spans="1:1">
      <c r="A806" s="327"/>
    </row>
    <row r="807" spans="1:1">
      <c r="A807" s="327"/>
    </row>
    <row r="808" spans="1:1">
      <c r="A808" s="327"/>
    </row>
    <row r="809" spans="1:1">
      <c r="A809" s="327"/>
    </row>
    <row r="810" spans="1:1">
      <c r="A810" s="327"/>
    </row>
    <row r="811" spans="1:1">
      <c r="A811" s="327"/>
    </row>
    <row r="812" spans="1:1">
      <c r="A812" s="327"/>
    </row>
    <row r="813" spans="1:1">
      <c r="A813" s="327"/>
    </row>
    <row r="814" spans="1:1">
      <c r="A814" s="327"/>
    </row>
    <row r="815" spans="1:1">
      <c r="A815" s="327"/>
    </row>
    <row r="816" spans="1:1">
      <c r="A816" s="327"/>
    </row>
    <row r="817" spans="1:1">
      <c r="A817" s="327"/>
    </row>
    <row r="818" spans="1:1">
      <c r="A818" s="327"/>
    </row>
    <row r="819" spans="1:1">
      <c r="A819" s="327"/>
    </row>
    <row r="820" spans="1:1">
      <c r="A820" s="327"/>
    </row>
    <row r="821" spans="1:1">
      <c r="A821" s="327"/>
    </row>
    <row r="822" spans="1:1">
      <c r="A822" s="327"/>
    </row>
    <row r="823" spans="1:1">
      <c r="A823" s="327"/>
    </row>
    <row r="824" spans="1:1">
      <c r="A824" s="327"/>
    </row>
    <row r="825" spans="1:1">
      <c r="A825" s="327"/>
    </row>
    <row r="826" spans="1:1">
      <c r="A826" s="327"/>
    </row>
    <row r="827" spans="1:1">
      <c r="A827" s="327"/>
    </row>
    <row r="828" spans="1:1">
      <c r="A828" s="327"/>
    </row>
    <row r="829" spans="1:1">
      <c r="A829" s="327"/>
    </row>
    <row r="830" spans="1:1">
      <c r="A830" s="327"/>
    </row>
    <row r="831" spans="1:1">
      <c r="A831" s="327"/>
    </row>
    <row r="832" spans="1:1">
      <c r="A832" s="327"/>
    </row>
    <row r="833" spans="1:1">
      <c r="A833" s="327"/>
    </row>
    <row r="834" spans="1:1">
      <c r="A834" s="327"/>
    </row>
    <row r="835" spans="1:1">
      <c r="A835" s="327"/>
    </row>
    <row r="836" spans="1:1">
      <c r="A836" s="327"/>
    </row>
    <row r="837" spans="1:1">
      <c r="A837" s="327"/>
    </row>
    <row r="838" spans="1:1">
      <c r="A838" s="327"/>
    </row>
    <row r="839" spans="1:1">
      <c r="A839" s="327"/>
    </row>
    <row r="840" spans="1:1">
      <c r="A840" s="327"/>
    </row>
    <row r="841" spans="1:1">
      <c r="A841" s="327"/>
    </row>
    <row r="842" spans="1:1">
      <c r="A842" s="327"/>
    </row>
    <row r="843" spans="1:1">
      <c r="A843" s="327"/>
    </row>
    <row r="844" spans="1:1">
      <c r="A844" s="327"/>
    </row>
    <row r="845" spans="1:1">
      <c r="A845" s="327"/>
    </row>
    <row r="846" spans="1:1">
      <c r="A846" s="327"/>
    </row>
    <row r="847" spans="1:1">
      <c r="A847" s="327"/>
    </row>
    <row r="848" spans="1:1">
      <c r="A848" s="327"/>
    </row>
    <row r="849" spans="1:1">
      <c r="A849" s="327"/>
    </row>
    <row r="850" spans="1:1">
      <c r="A850" s="327"/>
    </row>
    <row r="851" spans="1:1">
      <c r="A851" s="327"/>
    </row>
    <row r="852" spans="1:1">
      <c r="A852" s="327"/>
    </row>
    <row r="853" spans="1:1">
      <c r="A853" s="327"/>
    </row>
    <row r="854" spans="1:1">
      <c r="A854" s="327"/>
    </row>
    <row r="855" spans="1:1">
      <c r="A855" s="327"/>
    </row>
    <row r="856" spans="1:1">
      <c r="A856" s="327"/>
    </row>
    <row r="857" spans="1:1">
      <c r="A857" s="327"/>
    </row>
    <row r="858" spans="1:1">
      <c r="A858" s="327"/>
    </row>
    <row r="859" spans="1:1">
      <c r="A859" s="327"/>
    </row>
    <row r="860" spans="1:1">
      <c r="A860" s="327"/>
    </row>
    <row r="861" spans="1:1">
      <c r="A861" s="327"/>
    </row>
    <row r="862" spans="1:1">
      <c r="A862" s="327"/>
    </row>
    <row r="863" spans="1:1">
      <c r="A863" s="327"/>
    </row>
    <row r="864" spans="1:1">
      <c r="A864" s="327"/>
    </row>
    <row r="865" spans="1:1">
      <c r="A865" s="327"/>
    </row>
    <row r="866" spans="1:1">
      <c r="A866" s="327"/>
    </row>
    <row r="867" spans="1:1">
      <c r="A867" s="327"/>
    </row>
    <row r="868" spans="1:1">
      <c r="A868" s="327"/>
    </row>
    <row r="869" spans="1:1">
      <c r="A869" s="327"/>
    </row>
    <row r="870" spans="1:1">
      <c r="A870" s="327"/>
    </row>
    <row r="871" spans="1:1">
      <c r="A871" s="327"/>
    </row>
    <row r="872" spans="1:1">
      <c r="A872" s="327"/>
    </row>
    <row r="873" spans="1:1">
      <c r="A873" s="327"/>
    </row>
    <row r="874" spans="1:1">
      <c r="A874" s="327"/>
    </row>
    <row r="875" spans="1:1">
      <c r="A875" s="327"/>
    </row>
    <row r="876" spans="1:1">
      <c r="A876" s="327"/>
    </row>
    <row r="877" spans="1:1">
      <c r="A877" s="327"/>
    </row>
    <row r="878" spans="1:1">
      <c r="A878" s="327"/>
    </row>
    <row r="879" spans="1:1">
      <c r="A879" s="327"/>
    </row>
    <row r="880" spans="1:1">
      <c r="A880" s="327"/>
    </row>
    <row r="881" spans="1:1">
      <c r="A881" s="327"/>
    </row>
    <row r="882" spans="1:1">
      <c r="A882" s="327"/>
    </row>
    <row r="883" spans="1:1">
      <c r="A883" s="327"/>
    </row>
    <row r="884" spans="1:1">
      <c r="A884" s="327"/>
    </row>
    <row r="885" spans="1:1">
      <c r="A885" s="327"/>
    </row>
    <row r="886" spans="1:1">
      <c r="A886" s="327"/>
    </row>
    <row r="887" spans="1:1">
      <c r="A887" s="327"/>
    </row>
    <row r="888" spans="1:1">
      <c r="A888" s="327"/>
    </row>
    <row r="889" spans="1:1">
      <c r="A889" s="327"/>
    </row>
    <row r="890" spans="1:1">
      <c r="A890" s="327"/>
    </row>
    <row r="891" spans="1:1">
      <c r="A891" s="327"/>
    </row>
    <row r="892" spans="1:1">
      <c r="A892" s="327"/>
    </row>
    <row r="893" spans="1:1">
      <c r="A893" s="327"/>
    </row>
    <row r="894" spans="1:1">
      <c r="A894" s="327"/>
    </row>
    <row r="895" spans="1:1">
      <c r="A895" s="327"/>
    </row>
    <row r="896" spans="1:1">
      <c r="A896" s="327"/>
    </row>
    <row r="897" spans="1:1">
      <c r="A897" s="327"/>
    </row>
    <row r="898" spans="1:1">
      <c r="A898" s="327"/>
    </row>
    <row r="899" spans="1:1">
      <c r="A899" s="327"/>
    </row>
    <row r="900" spans="1:1">
      <c r="A900" s="327"/>
    </row>
    <row r="901" spans="1:1">
      <c r="A901" s="327"/>
    </row>
    <row r="902" spans="1:1">
      <c r="A902" s="327"/>
    </row>
    <row r="903" spans="1:1">
      <c r="A903" s="327"/>
    </row>
    <row r="904" spans="1:1">
      <c r="A904" s="327"/>
    </row>
    <row r="905" spans="1:1">
      <c r="A905" s="327"/>
    </row>
    <row r="906" spans="1:1">
      <c r="A906" s="327"/>
    </row>
    <row r="907" spans="1:1">
      <c r="A907" s="327"/>
    </row>
    <row r="908" spans="1:1">
      <c r="A908" s="327"/>
    </row>
    <row r="909" spans="1:1">
      <c r="A909" s="327"/>
    </row>
    <row r="910" spans="1:1">
      <c r="A910" s="327"/>
    </row>
    <row r="911" spans="1:1">
      <c r="A911" s="327"/>
    </row>
    <row r="912" spans="1:1">
      <c r="A912" s="327"/>
    </row>
    <row r="913" spans="1:1">
      <c r="A913" s="327"/>
    </row>
    <row r="914" spans="1:1">
      <c r="A914" s="327"/>
    </row>
    <row r="915" spans="1:1">
      <c r="A915" s="327"/>
    </row>
    <row r="916" spans="1:1">
      <c r="A916" s="327"/>
    </row>
    <row r="917" spans="1:1">
      <c r="A917" s="327"/>
    </row>
    <row r="918" spans="1:1">
      <c r="A918" s="327"/>
    </row>
    <row r="919" spans="1:1">
      <c r="A919" s="327"/>
    </row>
    <row r="920" spans="1:1">
      <c r="A920" s="327"/>
    </row>
    <row r="921" spans="1:1">
      <c r="A921" s="327"/>
    </row>
    <row r="922" spans="1:1">
      <c r="A922" s="327"/>
    </row>
    <row r="923" spans="1:1">
      <c r="A923" s="327"/>
    </row>
    <row r="924" spans="1:1">
      <c r="A924" s="327"/>
    </row>
    <row r="925" spans="1:1">
      <c r="A925" s="327"/>
    </row>
    <row r="926" spans="1:1">
      <c r="A926" s="327"/>
    </row>
    <row r="927" spans="1:1">
      <c r="A927" s="327"/>
    </row>
    <row r="928" spans="1:1">
      <c r="A928" s="327"/>
    </row>
    <row r="929" spans="1:1">
      <c r="A929" s="327"/>
    </row>
    <row r="930" spans="1:1">
      <c r="A930" s="327"/>
    </row>
    <row r="931" spans="1:1">
      <c r="A931" s="327"/>
    </row>
    <row r="932" spans="1:1">
      <c r="A932" s="327"/>
    </row>
    <row r="933" spans="1:1">
      <c r="A933" s="327"/>
    </row>
    <row r="934" spans="1:1">
      <c r="A934" s="327"/>
    </row>
    <row r="935" spans="1:1">
      <c r="A935" s="327"/>
    </row>
    <row r="936" spans="1:1">
      <c r="A936" s="327"/>
    </row>
    <row r="937" spans="1:1">
      <c r="A937" s="327"/>
    </row>
    <row r="938" spans="1:1">
      <c r="A938" s="327"/>
    </row>
    <row r="939" spans="1:1">
      <c r="A939" s="327"/>
    </row>
    <row r="940" spans="1:1">
      <c r="A940" s="327"/>
    </row>
    <row r="941" spans="1:1">
      <c r="A941" s="327"/>
    </row>
    <row r="942" spans="1:1">
      <c r="A942" s="327"/>
    </row>
    <row r="943" spans="1:1">
      <c r="A943" s="327"/>
    </row>
    <row r="944" spans="1:1">
      <c r="A944" s="327"/>
    </row>
    <row r="945" spans="1:1">
      <c r="A945" s="327"/>
    </row>
    <row r="946" spans="1:1">
      <c r="A946" s="327"/>
    </row>
    <row r="947" spans="1:1">
      <c r="A947" s="327"/>
    </row>
    <row r="948" spans="1:1">
      <c r="A948" s="327"/>
    </row>
    <row r="949" spans="1:1">
      <c r="A949" s="327"/>
    </row>
    <row r="950" spans="1:1">
      <c r="A950" s="327"/>
    </row>
    <row r="951" spans="1:1">
      <c r="A951" s="327"/>
    </row>
    <row r="952" spans="1:1">
      <c r="A952" s="327"/>
    </row>
    <row r="953" spans="1:1">
      <c r="A953" s="327"/>
    </row>
    <row r="954" spans="1:1">
      <c r="A954" s="327"/>
    </row>
    <row r="955" spans="1:1">
      <c r="A955" s="327"/>
    </row>
    <row r="956" spans="1:1">
      <c r="A956" s="327"/>
    </row>
    <row r="957" spans="1:1">
      <c r="A957" s="327"/>
    </row>
    <row r="958" spans="1:1">
      <c r="A958" s="327"/>
    </row>
    <row r="959" spans="1:1">
      <c r="A959" s="327"/>
    </row>
    <row r="960" spans="1:1">
      <c r="A960" s="327"/>
    </row>
    <row r="961" spans="1:1">
      <c r="A961" s="327"/>
    </row>
    <row r="962" spans="1:1">
      <c r="A962" s="327"/>
    </row>
    <row r="963" spans="1:1">
      <c r="A963" s="327"/>
    </row>
    <row r="964" spans="1:1">
      <c r="A964" s="327"/>
    </row>
    <row r="965" spans="1:1">
      <c r="A965" s="327"/>
    </row>
    <row r="966" spans="1:1">
      <c r="A966" s="327"/>
    </row>
    <row r="967" spans="1:1">
      <c r="A967" s="327"/>
    </row>
    <row r="968" spans="1:1">
      <c r="A968" s="327"/>
    </row>
    <row r="969" spans="1:1">
      <c r="A969" s="327"/>
    </row>
    <row r="970" spans="1:1">
      <c r="A970" s="327"/>
    </row>
    <row r="971" spans="1:1">
      <c r="A971" s="327"/>
    </row>
    <row r="972" spans="1:1">
      <c r="A972" s="327"/>
    </row>
    <row r="973" spans="1:1">
      <c r="A973" s="327"/>
    </row>
    <row r="974" spans="1:1">
      <c r="A974" s="327"/>
    </row>
    <row r="975" spans="1:1">
      <c r="A975" s="327"/>
    </row>
    <row r="976" spans="1:1">
      <c r="A976" s="327"/>
    </row>
    <row r="977" spans="1:1">
      <c r="A977" s="327"/>
    </row>
    <row r="978" spans="1:1">
      <c r="A978" s="327"/>
    </row>
    <row r="979" spans="1:1">
      <c r="A979" s="327"/>
    </row>
    <row r="980" spans="1:1">
      <c r="A980" s="327"/>
    </row>
    <row r="981" spans="1:1">
      <c r="A981" s="327"/>
    </row>
    <row r="982" spans="1:1">
      <c r="A982" s="327"/>
    </row>
    <row r="983" spans="1:1">
      <c r="A983" s="327"/>
    </row>
    <row r="984" spans="1:1">
      <c r="A984" s="327"/>
    </row>
    <row r="985" spans="1:1">
      <c r="A985" s="327"/>
    </row>
    <row r="986" spans="1:1">
      <c r="A986" s="327"/>
    </row>
    <row r="987" spans="1:1">
      <c r="A987" s="327"/>
    </row>
    <row r="988" spans="1:1">
      <c r="A988" s="327"/>
    </row>
    <row r="989" spans="1:1">
      <c r="A989" s="327"/>
    </row>
    <row r="990" spans="1:1">
      <c r="A990" s="327"/>
    </row>
    <row r="991" spans="1:1">
      <c r="A991" s="327"/>
    </row>
    <row r="992" spans="1:1">
      <c r="A992" s="327"/>
    </row>
    <row r="993" spans="1:1">
      <c r="A993" s="327"/>
    </row>
    <row r="994" spans="1:1">
      <c r="A994" s="327"/>
    </row>
    <row r="995" spans="1:1">
      <c r="A995" s="327"/>
    </row>
    <row r="996" spans="1:1">
      <c r="A996" s="327"/>
    </row>
    <row r="997" spans="1:1">
      <c r="A997" s="327"/>
    </row>
    <row r="998" spans="1:1">
      <c r="A998" s="327"/>
    </row>
    <row r="999" spans="1:1">
      <c r="A999" s="327"/>
    </row>
    <row r="1000" spans="1:1">
      <c r="A1000" s="327"/>
    </row>
    <row r="1001" spans="1:1">
      <c r="A1001" s="327"/>
    </row>
    <row r="1002" spans="1:1">
      <c r="A1002" s="327"/>
    </row>
    <row r="1003" spans="1:1">
      <c r="A1003" s="327"/>
    </row>
    <row r="1004" spans="1:1">
      <c r="A1004" s="327"/>
    </row>
    <row r="1005" spans="1:1">
      <c r="A1005" s="327"/>
    </row>
    <row r="1006" spans="1:1">
      <c r="A1006" s="327"/>
    </row>
    <row r="1007" spans="1:1">
      <c r="A1007" s="327"/>
    </row>
    <row r="1008" spans="1:1">
      <c r="A1008" s="327"/>
    </row>
    <row r="1009" spans="1:1">
      <c r="A1009" s="327"/>
    </row>
    <row r="1010" spans="1:1">
      <c r="A1010" s="327"/>
    </row>
    <row r="1011" spans="1:1">
      <c r="A1011" s="327"/>
    </row>
    <row r="1012" spans="1:1">
      <c r="A1012" s="327"/>
    </row>
    <row r="1013" spans="1:1">
      <c r="A1013" s="327"/>
    </row>
    <row r="1014" spans="1:1">
      <c r="A1014" s="327"/>
    </row>
    <row r="1015" spans="1:1">
      <c r="A1015" s="327"/>
    </row>
    <row r="1016" spans="1:1">
      <c r="A1016" s="327"/>
    </row>
    <row r="1017" spans="1:1">
      <c r="A1017" s="327"/>
    </row>
    <row r="1018" spans="1:1">
      <c r="A1018" s="327"/>
    </row>
    <row r="1019" spans="1:1">
      <c r="A1019" s="327"/>
    </row>
    <row r="1020" spans="1:1">
      <c r="A1020" s="327"/>
    </row>
    <row r="1021" spans="1:1">
      <c r="A1021" s="327"/>
    </row>
    <row r="1022" spans="1:1">
      <c r="A1022" s="327"/>
    </row>
    <row r="1023" spans="1:1">
      <c r="A1023" s="327"/>
    </row>
    <row r="1024" spans="1:1">
      <c r="A1024" s="327"/>
    </row>
    <row r="1025" spans="1:1">
      <c r="A1025" s="327"/>
    </row>
    <row r="1026" spans="1:1">
      <c r="A1026" s="327"/>
    </row>
    <row r="1027" spans="1:1">
      <c r="A1027" s="327"/>
    </row>
    <row r="1028" spans="1:1">
      <c r="A1028" s="327"/>
    </row>
    <row r="1029" spans="1:1">
      <c r="A1029" s="327"/>
    </row>
    <row r="1030" spans="1:1">
      <c r="A1030" s="327"/>
    </row>
    <row r="1031" spans="1:1">
      <c r="A1031" s="327"/>
    </row>
    <row r="1032" spans="1:1">
      <c r="A1032" s="327"/>
    </row>
    <row r="1033" spans="1:1">
      <c r="A1033" s="327"/>
    </row>
    <row r="1034" spans="1:1">
      <c r="A1034" s="327"/>
    </row>
    <row r="1035" spans="1:1">
      <c r="A1035" s="327"/>
    </row>
    <row r="1036" spans="1:1">
      <c r="A1036" s="327"/>
    </row>
    <row r="1037" spans="1:1">
      <c r="A1037" s="327"/>
    </row>
    <row r="1038" spans="1:1">
      <c r="A1038" s="327"/>
    </row>
    <row r="1039" spans="1:1">
      <c r="A1039" s="327"/>
    </row>
    <row r="1040" spans="1:1">
      <c r="A1040" s="327"/>
    </row>
    <row r="1041" spans="1:1">
      <c r="A1041" s="327"/>
    </row>
    <row r="1042" spans="1:1">
      <c r="A1042" s="327"/>
    </row>
    <row r="1043" spans="1:1">
      <c r="A1043" s="327"/>
    </row>
    <row r="1044" spans="1:1">
      <c r="A1044" s="327"/>
    </row>
    <row r="1045" spans="1:1">
      <c r="A1045" s="327"/>
    </row>
    <row r="1046" spans="1:1">
      <c r="A1046" s="327"/>
    </row>
    <row r="1047" spans="1:1">
      <c r="A1047" s="327"/>
    </row>
    <row r="1048" spans="1:1">
      <c r="A1048" s="327"/>
    </row>
    <row r="1049" spans="1:1">
      <c r="A1049" s="327"/>
    </row>
    <row r="1050" spans="1:1">
      <c r="A1050" s="327"/>
    </row>
    <row r="1051" spans="1:1">
      <c r="A1051" s="327"/>
    </row>
    <row r="1052" spans="1:1">
      <c r="A1052" s="327"/>
    </row>
    <row r="1053" spans="1:1">
      <c r="A1053" s="327"/>
    </row>
    <row r="1054" spans="1:1">
      <c r="A1054" s="327"/>
    </row>
    <row r="1055" spans="1:1">
      <c r="A1055" s="327"/>
    </row>
    <row r="1056" spans="1:1">
      <c r="A1056" s="327"/>
    </row>
    <row r="1057" spans="1:1">
      <c r="A1057" s="327"/>
    </row>
    <row r="1058" spans="1:1">
      <c r="A1058" s="327"/>
    </row>
    <row r="1059" spans="1:1">
      <c r="A1059" s="327"/>
    </row>
    <row r="1060" spans="1:1">
      <c r="A1060" s="327"/>
    </row>
    <row r="1061" spans="1:1">
      <c r="A1061" s="327"/>
    </row>
    <row r="1062" spans="1:1">
      <c r="A1062" s="327"/>
    </row>
    <row r="1063" spans="1:1">
      <c r="A1063" s="327"/>
    </row>
    <row r="1064" spans="1:1">
      <c r="A1064" s="327"/>
    </row>
    <row r="1065" spans="1:1">
      <c r="A1065" s="327"/>
    </row>
    <row r="1066" spans="1:1">
      <c r="A1066" s="327"/>
    </row>
    <row r="1067" spans="1:1">
      <c r="A1067" s="327"/>
    </row>
    <row r="1068" spans="1:1">
      <c r="A1068" s="327"/>
    </row>
    <row r="1069" spans="1:1">
      <c r="A1069" s="327"/>
    </row>
    <row r="1070" spans="1:1">
      <c r="A1070" s="327"/>
    </row>
    <row r="1071" spans="1:1">
      <c r="A1071" s="327"/>
    </row>
    <row r="1072" spans="1:1">
      <c r="A1072" s="327"/>
    </row>
    <row r="1073" spans="1:1">
      <c r="A1073" s="327"/>
    </row>
    <row r="1074" spans="1:1">
      <c r="A1074" s="327"/>
    </row>
    <row r="1075" spans="1:1">
      <c r="A1075" s="327"/>
    </row>
    <row r="1076" spans="1:1">
      <c r="A1076" s="327"/>
    </row>
    <row r="1077" spans="1:1">
      <c r="A1077" s="327"/>
    </row>
    <row r="1078" spans="1:1">
      <c r="A1078" s="327"/>
    </row>
    <row r="1079" spans="1:1">
      <c r="A1079" s="327"/>
    </row>
    <row r="1080" spans="1:1">
      <c r="A1080" s="327"/>
    </row>
    <row r="1081" spans="1:1">
      <c r="A1081" s="327"/>
    </row>
    <row r="1082" spans="1:1">
      <c r="A1082" s="327"/>
    </row>
    <row r="1083" spans="1:1">
      <c r="A1083" s="327"/>
    </row>
    <row r="1084" spans="1:1">
      <c r="A1084" s="327"/>
    </row>
    <row r="1085" spans="1:1">
      <c r="A1085" s="327"/>
    </row>
    <row r="1086" spans="1:1">
      <c r="A1086" s="327"/>
    </row>
    <row r="1087" spans="1:1">
      <c r="A1087" s="327"/>
    </row>
    <row r="1088" spans="1:1">
      <c r="A1088" s="327"/>
    </row>
    <row r="1089" spans="1:1">
      <c r="A1089" s="327"/>
    </row>
    <row r="1090" spans="1:1">
      <c r="A1090" s="327"/>
    </row>
    <row r="1091" spans="1:1">
      <c r="A1091" s="327"/>
    </row>
    <row r="1092" spans="1:1">
      <c r="A1092" s="327"/>
    </row>
    <row r="1093" spans="1:1">
      <c r="A1093" s="327"/>
    </row>
    <row r="1094" spans="1:1">
      <c r="A1094" s="327"/>
    </row>
    <row r="1095" spans="1:1">
      <c r="A1095" s="327"/>
    </row>
    <row r="1096" spans="1:1">
      <c r="A1096" s="327"/>
    </row>
    <row r="1097" spans="1:1">
      <c r="A1097" s="327"/>
    </row>
    <row r="1098" spans="1:1">
      <c r="A1098" s="327"/>
    </row>
    <row r="1099" spans="1:1">
      <c r="A1099" s="327"/>
    </row>
    <row r="1100" spans="1:1">
      <c r="A1100" s="327"/>
    </row>
    <row r="1101" spans="1:1">
      <c r="A1101" s="327"/>
    </row>
    <row r="1102" spans="1:1">
      <c r="A1102" s="327"/>
    </row>
    <row r="1103" spans="1:1">
      <c r="A1103" s="327"/>
    </row>
    <row r="1104" spans="1:1">
      <c r="A1104" s="327"/>
    </row>
    <row r="1105" spans="1:1">
      <c r="A1105" s="327"/>
    </row>
    <row r="1106" spans="1:1">
      <c r="A1106" s="327"/>
    </row>
    <row r="1107" spans="1:1">
      <c r="A1107" s="327"/>
    </row>
    <row r="1108" spans="1:1">
      <c r="A1108" s="327"/>
    </row>
    <row r="1109" spans="1:1">
      <c r="A1109" s="327"/>
    </row>
    <row r="1110" spans="1:1">
      <c r="A1110" s="327"/>
    </row>
    <row r="1111" spans="1:1">
      <c r="A1111" s="327"/>
    </row>
    <row r="1112" spans="1:1">
      <c r="A1112" s="327"/>
    </row>
    <row r="1113" spans="1:1">
      <c r="A1113" s="327"/>
    </row>
    <row r="1114" spans="1:1">
      <c r="A1114" s="327"/>
    </row>
    <row r="1115" spans="1:1">
      <c r="A1115" s="327"/>
    </row>
    <row r="1116" spans="1:1">
      <c r="A1116" s="327"/>
    </row>
    <row r="1117" spans="1:1">
      <c r="A1117" s="327"/>
    </row>
    <row r="1118" spans="1:1">
      <c r="A1118" s="327"/>
    </row>
    <row r="1119" spans="1:1">
      <c r="A1119" s="327"/>
    </row>
    <row r="1120" spans="1:1">
      <c r="A1120" s="327"/>
    </row>
    <row r="1121" spans="1:1">
      <c r="A1121" s="327"/>
    </row>
    <row r="1122" spans="1:1">
      <c r="A1122" s="327"/>
    </row>
    <row r="1123" spans="1:1">
      <c r="A1123" s="327"/>
    </row>
    <row r="1124" spans="1:1">
      <c r="A1124" s="327"/>
    </row>
    <row r="1125" spans="1:1">
      <c r="A1125" s="327"/>
    </row>
    <row r="1126" spans="1:1">
      <c r="A1126" s="327"/>
    </row>
    <row r="1127" spans="1:1">
      <c r="A1127" s="327"/>
    </row>
    <row r="1128" spans="1:1">
      <c r="A1128" s="327"/>
    </row>
    <row r="1129" spans="1:1">
      <c r="A1129" s="327"/>
    </row>
    <row r="1130" spans="1:1">
      <c r="A1130" s="327"/>
    </row>
    <row r="1131" spans="1:1">
      <c r="A1131" s="327"/>
    </row>
    <row r="1132" spans="1:1">
      <c r="A1132" s="327"/>
    </row>
    <row r="1133" spans="1:1">
      <c r="A1133" s="327"/>
    </row>
    <row r="1134" spans="1:1">
      <c r="A1134" s="327"/>
    </row>
    <row r="1135" spans="1:1">
      <c r="A1135" s="327"/>
    </row>
    <row r="1136" spans="1:1">
      <c r="A1136" s="327"/>
    </row>
    <row r="1137" spans="1:1">
      <c r="A1137" s="327"/>
    </row>
    <row r="1138" spans="1:1">
      <c r="A1138" s="327"/>
    </row>
    <row r="1139" spans="1:1">
      <c r="A1139" s="327"/>
    </row>
    <row r="1140" spans="1:1">
      <c r="A1140" s="327"/>
    </row>
    <row r="1141" spans="1:1">
      <c r="A1141" s="327"/>
    </row>
    <row r="1142" spans="1:1">
      <c r="A1142" s="327"/>
    </row>
    <row r="1143" spans="1:1">
      <c r="A1143" s="327"/>
    </row>
    <row r="1144" spans="1:1">
      <c r="A1144" s="327"/>
    </row>
    <row r="1145" spans="1:1">
      <c r="A1145" s="327"/>
    </row>
    <row r="1146" spans="1:1">
      <c r="A1146" s="327"/>
    </row>
    <row r="1147" spans="1:1">
      <c r="A1147" s="327"/>
    </row>
    <row r="1148" spans="1:1">
      <c r="A1148" s="327"/>
    </row>
    <row r="1149" spans="1:1">
      <c r="A1149" s="327"/>
    </row>
    <row r="1150" spans="1:1">
      <c r="A1150" s="327"/>
    </row>
    <row r="1151" spans="1:1">
      <c r="A1151" s="327"/>
    </row>
    <row r="1152" spans="1:1">
      <c r="A1152" s="327"/>
    </row>
    <row r="1153" spans="1:1">
      <c r="A1153" s="327"/>
    </row>
    <row r="1154" spans="1:1">
      <c r="A1154" s="327"/>
    </row>
    <row r="1155" spans="1:1">
      <c r="A1155" s="327"/>
    </row>
    <row r="1156" spans="1:1">
      <c r="A1156" s="327"/>
    </row>
    <row r="1157" spans="1:1">
      <c r="A1157" s="327"/>
    </row>
    <row r="1158" spans="1:1">
      <c r="A1158" s="327"/>
    </row>
    <row r="1159" spans="1:1">
      <c r="A1159" s="327"/>
    </row>
    <row r="1160" spans="1:1">
      <c r="A1160" s="327"/>
    </row>
    <row r="1161" spans="1:1">
      <c r="A1161" s="327"/>
    </row>
    <row r="1162" spans="1:1">
      <c r="A1162" s="327"/>
    </row>
    <row r="1163" spans="1:1">
      <c r="A1163" s="327"/>
    </row>
    <row r="1164" spans="1:1">
      <c r="A1164" s="327"/>
    </row>
    <row r="1165" spans="1:1">
      <c r="A1165" s="327"/>
    </row>
    <row r="1166" spans="1:1">
      <c r="A1166" s="327"/>
    </row>
    <row r="1167" spans="1:1">
      <c r="A1167" s="327"/>
    </row>
    <row r="1168" spans="1:1">
      <c r="A1168" s="327"/>
    </row>
    <row r="1169" spans="1:1">
      <c r="A1169" s="327"/>
    </row>
    <row r="1170" spans="1:1">
      <c r="A1170" s="327"/>
    </row>
    <row r="1171" spans="1:1">
      <c r="A1171" s="327"/>
    </row>
    <row r="1172" spans="1:1">
      <c r="A1172" s="327"/>
    </row>
    <row r="1173" spans="1:1">
      <c r="A1173" s="327"/>
    </row>
    <row r="1174" spans="1:1">
      <c r="A1174" s="327"/>
    </row>
    <row r="1175" spans="1:1">
      <c r="A1175" s="327"/>
    </row>
    <row r="1176" spans="1:1">
      <c r="A1176" s="327"/>
    </row>
    <row r="1177" spans="1:1">
      <c r="A1177" s="327"/>
    </row>
    <row r="1178" spans="1:1">
      <c r="A1178" s="327"/>
    </row>
    <row r="1179" spans="1:1">
      <c r="A1179" s="327"/>
    </row>
    <row r="1180" spans="1:1">
      <c r="A1180" s="327"/>
    </row>
    <row r="1181" spans="1:1">
      <c r="A1181" s="327"/>
    </row>
    <row r="1182" spans="1:1">
      <c r="A1182" s="327"/>
    </row>
    <row r="1183" spans="1:1">
      <c r="A1183" s="327"/>
    </row>
    <row r="1184" spans="1:1">
      <c r="A1184" s="327"/>
    </row>
    <row r="1185" spans="1:1">
      <c r="A1185" s="327"/>
    </row>
    <row r="1186" spans="1:1">
      <c r="A1186" s="327"/>
    </row>
    <row r="1187" spans="1:1">
      <c r="A1187" s="327"/>
    </row>
    <row r="1188" spans="1:1">
      <c r="A1188" s="327"/>
    </row>
    <row r="1189" spans="1:1">
      <c r="A1189" s="327"/>
    </row>
    <row r="1190" spans="1:1">
      <c r="A1190" s="327"/>
    </row>
    <row r="1191" spans="1:1">
      <c r="A1191" s="327"/>
    </row>
    <row r="1192" spans="1:1">
      <c r="A1192" s="327"/>
    </row>
    <row r="1193" spans="1:1">
      <c r="A1193" s="327"/>
    </row>
    <row r="1194" spans="1:1">
      <c r="A1194" s="327"/>
    </row>
    <row r="1195" spans="1:1">
      <c r="A1195" s="327"/>
    </row>
    <row r="1196" spans="1:1">
      <c r="A1196" s="327"/>
    </row>
    <row r="1197" spans="1:1">
      <c r="A1197" s="327"/>
    </row>
    <row r="1198" spans="1:1">
      <c r="A1198" s="327"/>
    </row>
    <row r="1199" spans="1:1">
      <c r="A1199" s="327"/>
    </row>
    <row r="1200" spans="1:1">
      <c r="A1200" s="327"/>
    </row>
    <row r="1201" spans="1:1">
      <c r="A1201" s="327"/>
    </row>
    <row r="1202" spans="1:1">
      <c r="A1202" s="327"/>
    </row>
    <row r="1203" spans="1:1">
      <c r="A1203" s="327"/>
    </row>
    <row r="1204" spans="1:1">
      <c r="A1204" s="327"/>
    </row>
    <row r="1205" spans="1:1">
      <c r="A1205" s="327"/>
    </row>
    <row r="1206" spans="1:1">
      <c r="A1206" s="327"/>
    </row>
    <row r="1207" spans="1:1">
      <c r="A1207" s="327"/>
    </row>
    <row r="1208" spans="1:1">
      <c r="A1208" s="327"/>
    </row>
    <row r="1209" spans="1:1">
      <c r="A1209" s="327"/>
    </row>
    <row r="1210" spans="1:1">
      <c r="A1210" s="327"/>
    </row>
    <row r="1211" spans="1:1">
      <c r="A1211" s="327"/>
    </row>
    <row r="1212" spans="1:1">
      <c r="A1212" s="327"/>
    </row>
    <row r="1213" spans="1:1">
      <c r="A1213" s="327"/>
    </row>
    <row r="1214" spans="1:1">
      <c r="A1214" s="327"/>
    </row>
    <row r="1215" spans="1:1">
      <c r="A1215" s="327"/>
    </row>
    <row r="1216" spans="1:1">
      <c r="A1216" s="327"/>
    </row>
    <row r="1217" spans="1:1">
      <c r="A1217" s="327"/>
    </row>
    <row r="1218" spans="1:1">
      <c r="A1218" s="327"/>
    </row>
    <row r="1219" spans="1:1">
      <c r="A1219" s="327"/>
    </row>
    <row r="1220" spans="1:1">
      <c r="A1220" s="327"/>
    </row>
    <row r="1221" spans="1:1">
      <c r="A1221" s="327"/>
    </row>
    <row r="1222" spans="1:1">
      <c r="A1222" s="327"/>
    </row>
    <row r="1223" spans="1:1">
      <c r="A1223" s="327"/>
    </row>
    <row r="1224" spans="1:1">
      <c r="A1224" s="327"/>
    </row>
    <row r="1225" spans="1:1">
      <c r="A1225" s="327"/>
    </row>
    <row r="1226" spans="1:1">
      <c r="A1226" s="327"/>
    </row>
    <row r="1227" spans="1:1">
      <c r="A1227" s="327"/>
    </row>
    <row r="1228" spans="1:1">
      <c r="A1228" s="327"/>
    </row>
    <row r="1229" spans="1:1">
      <c r="A1229" s="327"/>
    </row>
    <row r="1230" spans="1:1">
      <c r="A1230" s="327"/>
    </row>
    <row r="1231" spans="1:1">
      <c r="A1231" s="327"/>
    </row>
    <row r="1232" spans="1:1">
      <c r="A1232" s="327"/>
    </row>
    <row r="1233" spans="1:1">
      <c r="A1233" s="327"/>
    </row>
    <row r="1234" spans="1:1">
      <c r="A1234" s="327"/>
    </row>
    <row r="1235" spans="1:1">
      <c r="A1235" s="327"/>
    </row>
    <row r="1236" spans="1:1">
      <c r="A1236" s="327"/>
    </row>
    <row r="1237" spans="1:1">
      <c r="A1237" s="327"/>
    </row>
    <row r="1238" spans="1:1">
      <c r="A1238" s="327"/>
    </row>
    <row r="1239" spans="1:1">
      <c r="A1239" s="327"/>
    </row>
    <row r="1240" spans="1:1">
      <c r="A1240" s="327"/>
    </row>
    <row r="1241" spans="1:1">
      <c r="A1241" s="327"/>
    </row>
    <row r="1242" spans="1:1">
      <c r="A1242" s="327"/>
    </row>
    <row r="1243" spans="1:1">
      <c r="A1243" s="327"/>
    </row>
    <row r="1244" spans="1:1">
      <c r="A1244" s="327"/>
    </row>
    <row r="1245" spans="1:1">
      <c r="A1245" s="327"/>
    </row>
    <row r="1246" spans="1:1">
      <c r="A1246" s="327"/>
    </row>
    <row r="1247" spans="1:1">
      <c r="A1247" s="327"/>
    </row>
    <row r="1248" spans="1:1">
      <c r="A1248" s="327"/>
    </row>
    <row r="1249" spans="1:1">
      <c r="A1249" s="327"/>
    </row>
    <row r="1250" spans="1:1">
      <c r="A1250" s="327"/>
    </row>
    <row r="1251" spans="1:1">
      <c r="A1251" s="327"/>
    </row>
    <row r="1252" spans="1:1">
      <c r="A1252" s="327"/>
    </row>
    <row r="1253" spans="1:1">
      <c r="A1253" s="327"/>
    </row>
    <row r="1254" spans="1:1">
      <c r="A1254" s="327"/>
    </row>
    <row r="1255" spans="1:1">
      <c r="A1255" s="327"/>
    </row>
    <row r="1256" spans="1:1">
      <c r="A1256" s="327"/>
    </row>
    <row r="1257" spans="1:1">
      <c r="A1257" s="327"/>
    </row>
    <row r="1258" spans="1:1">
      <c r="A1258" s="327"/>
    </row>
    <row r="1259" spans="1:1">
      <c r="A1259" s="327"/>
    </row>
    <row r="1260" spans="1:1">
      <c r="A1260" s="327"/>
    </row>
    <row r="1261" spans="1:1">
      <c r="A1261" s="327"/>
    </row>
    <row r="1262" spans="1:1">
      <c r="A1262" s="327"/>
    </row>
    <row r="1263" spans="1:1">
      <c r="A1263" s="327"/>
    </row>
    <row r="1264" spans="1:1">
      <c r="A1264" s="327"/>
    </row>
    <row r="1265" spans="1:1">
      <c r="A1265" s="327"/>
    </row>
    <row r="1266" spans="1:1">
      <c r="A1266" s="327"/>
    </row>
    <row r="1267" spans="1:1">
      <c r="A1267" s="327"/>
    </row>
    <row r="1268" spans="1:1">
      <c r="A1268" s="327"/>
    </row>
    <row r="1269" spans="1:1">
      <c r="A1269" s="327"/>
    </row>
    <row r="1270" spans="1:1">
      <c r="A1270" s="327"/>
    </row>
    <row r="1271" spans="1:1">
      <c r="A1271" s="327"/>
    </row>
    <row r="1272" spans="1:1">
      <c r="A1272" s="327"/>
    </row>
    <row r="1273" spans="1:1">
      <c r="A1273" s="327"/>
    </row>
    <row r="1274" spans="1:1">
      <c r="A1274" s="327"/>
    </row>
    <row r="1275" spans="1:1">
      <c r="A1275" s="327"/>
    </row>
    <row r="1276" spans="1:1">
      <c r="A1276" s="327"/>
    </row>
    <row r="1277" spans="1:1">
      <c r="A1277" s="327"/>
    </row>
    <row r="1278" spans="1:1">
      <c r="A1278" s="327"/>
    </row>
    <row r="1279" spans="1:1">
      <c r="A1279" s="327"/>
    </row>
    <row r="1280" spans="1:1">
      <c r="A1280" s="327"/>
    </row>
    <row r="1281" spans="1:1">
      <c r="A1281" s="327"/>
    </row>
    <row r="1282" spans="1:1">
      <c r="A1282" s="327"/>
    </row>
    <row r="1283" spans="1:1">
      <c r="A1283" s="327"/>
    </row>
    <row r="1284" spans="1:1">
      <c r="A1284" s="327"/>
    </row>
    <row r="1285" spans="1:1">
      <c r="A1285" s="327"/>
    </row>
    <row r="1286" spans="1:1">
      <c r="A1286" s="327"/>
    </row>
    <row r="1287" spans="1:1">
      <c r="A1287" s="327"/>
    </row>
    <row r="1288" spans="1:1">
      <c r="A1288" s="327"/>
    </row>
    <row r="1289" spans="1:1">
      <c r="A1289" s="327"/>
    </row>
    <row r="1290" spans="1:1">
      <c r="A1290" s="327"/>
    </row>
    <row r="1291" spans="1:1">
      <c r="A1291" s="327"/>
    </row>
    <row r="1292" spans="1:1">
      <c r="A1292" s="327"/>
    </row>
    <row r="1293" spans="1:1">
      <c r="A1293" s="327"/>
    </row>
    <row r="1294" spans="1:1">
      <c r="A1294" s="327"/>
    </row>
    <row r="1295" spans="1:1">
      <c r="A1295" s="327"/>
    </row>
    <row r="1296" spans="1:1">
      <c r="A1296" s="327"/>
    </row>
    <row r="1297" spans="1:1">
      <c r="A1297" s="327"/>
    </row>
    <row r="1298" spans="1:1">
      <c r="A1298" s="327"/>
    </row>
    <row r="1299" spans="1:1">
      <c r="A1299" s="327"/>
    </row>
    <row r="1300" spans="1:1">
      <c r="A1300" s="327"/>
    </row>
    <row r="1301" spans="1:1">
      <c r="A1301" s="327"/>
    </row>
    <row r="1302" spans="1:1">
      <c r="A1302" s="327"/>
    </row>
    <row r="1303" spans="1:1">
      <c r="A1303" s="327"/>
    </row>
    <row r="1304" spans="1:1">
      <c r="A1304" s="327"/>
    </row>
    <row r="1305" spans="1:1">
      <c r="A1305" s="327"/>
    </row>
    <row r="1306" spans="1:1">
      <c r="A1306" s="327"/>
    </row>
    <row r="1307" spans="1:1">
      <c r="A1307" s="327"/>
    </row>
    <row r="1308" spans="1:1">
      <c r="A1308" s="327"/>
    </row>
    <row r="1309" spans="1:1">
      <c r="A1309" s="327"/>
    </row>
    <row r="1310" spans="1:1">
      <c r="A1310" s="327"/>
    </row>
    <row r="1311" spans="1:1">
      <c r="A1311" s="327"/>
    </row>
    <row r="1312" spans="1:1">
      <c r="A1312" s="327"/>
    </row>
    <row r="1313" spans="1:1">
      <c r="A1313" s="327"/>
    </row>
    <row r="1314" spans="1:1">
      <c r="A1314" s="327"/>
    </row>
    <row r="1315" spans="1:1">
      <c r="A1315" s="327"/>
    </row>
    <row r="1316" spans="1:1">
      <c r="A1316" s="327"/>
    </row>
    <row r="1317" spans="1:1">
      <c r="A1317" s="327"/>
    </row>
    <row r="1318" spans="1:1">
      <c r="A1318" s="327"/>
    </row>
    <row r="1319" spans="1:1">
      <c r="A1319" s="327"/>
    </row>
    <row r="1320" spans="1:1">
      <c r="A1320" s="327"/>
    </row>
    <row r="1321" spans="1:1">
      <c r="A1321" s="327"/>
    </row>
    <row r="1322" spans="1:1">
      <c r="A1322" s="327"/>
    </row>
    <row r="1323" spans="1:1">
      <c r="A1323" s="327"/>
    </row>
    <row r="1324" spans="1:1">
      <c r="A1324" s="327"/>
    </row>
    <row r="1325" spans="1:1">
      <c r="A1325" s="327"/>
    </row>
    <row r="1326" spans="1:1">
      <c r="A1326" s="327"/>
    </row>
    <row r="1327" spans="1:1">
      <c r="A1327" s="327"/>
    </row>
    <row r="1328" spans="1:1">
      <c r="A1328" s="327"/>
    </row>
    <row r="1329" spans="1:1">
      <c r="A1329" s="327"/>
    </row>
    <row r="1330" spans="1:1">
      <c r="A1330" s="327"/>
    </row>
    <row r="1331" spans="1:1">
      <c r="A1331" s="327"/>
    </row>
    <row r="1332" spans="1:1">
      <c r="A1332" s="327"/>
    </row>
    <row r="1333" spans="1:1">
      <c r="A1333" s="327"/>
    </row>
    <row r="1334" spans="1:1">
      <c r="A1334" s="327"/>
    </row>
    <row r="1335" spans="1:1">
      <c r="A1335" s="327"/>
    </row>
    <row r="1336" spans="1:1">
      <c r="A1336" s="327"/>
    </row>
    <row r="1337" spans="1:1">
      <c r="A1337" s="327"/>
    </row>
    <row r="1338" spans="1:1">
      <c r="A1338" s="327"/>
    </row>
    <row r="1339" spans="1:1">
      <c r="A1339" s="327"/>
    </row>
    <row r="1340" spans="1:1">
      <c r="A1340" s="327"/>
    </row>
    <row r="1341" spans="1:1">
      <c r="A1341" s="327"/>
    </row>
    <row r="1342" spans="1:1">
      <c r="A1342" s="327"/>
    </row>
    <row r="1343" spans="1:1">
      <c r="A1343" s="327"/>
    </row>
    <row r="1344" spans="1:1">
      <c r="A1344" s="327"/>
    </row>
    <row r="1345" spans="1:1">
      <c r="A1345" s="327"/>
    </row>
    <row r="1346" spans="1:1">
      <c r="A1346" s="327"/>
    </row>
    <row r="1347" spans="1:1">
      <c r="A1347" s="327"/>
    </row>
    <row r="1348" spans="1:1">
      <c r="A1348" s="327"/>
    </row>
    <row r="1349" spans="1:1">
      <c r="A1349" s="327"/>
    </row>
    <row r="1350" spans="1:1">
      <c r="A1350" s="327"/>
    </row>
    <row r="1351" spans="1:1">
      <c r="A1351" s="327"/>
    </row>
    <row r="1352" spans="1:1">
      <c r="A1352" s="327"/>
    </row>
    <row r="1353" spans="1:1">
      <c r="A1353" s="327"/>
    </row>
    <row r="1354" spans="1:1">
      <c r="A1354" s="327"/>
    </row>
    <row r="1355" spans="1:1">
      <c r="A1355" s="327"/>
    </row>
    <row r="1356" spans="1:1">
      <c r="A1356" s="327"/>
    </row>
    <row r="1357" spans="1:1">
      <c r="A1357" s="327"/>
    </row>
    <row r="1358" spans="1:1">
      <c r="A1358" s="327"/>
    </row>
    <row r="1359" spans="1:1">
      <c r="A1359" s="327"/>
    </row>
    <row r="1360" spans="1:1">
      <c r="A1360" s="327"/>
    </row>
    <row r="1361" spans="1:1">
      <c r="A1361" s="327"/>
    </row>
    <row r="1362" spans="1:1">
      <c r="A1362" s="327"/>
    </row>
    <row r="1363" spans="1:1">
      <c r="A1363" s="327"/>
    </row>
    <row r="1364" spans="1:1">
      <c r="A1364" s="327"/>
    </row>
    <row r="1365" spans="1:1">
      <c r="A1365" s="327"/>
    </row>
    <row r="1366" spans="1:1">
      <c r="A1366" s="327"/>
    </row>
    <row r="1367" spans="1:1">
      <c r="A1367" s="327"/>
    </row>
    <row r="1368" spans="1:1">
      <c r="A1368" s="327"/>
    </row>
    <row r="1369" spans="1:1">
      <c r="A1369" s="327"/>
    </row>
    <row r="1370" spans="1:1">
      <c r="A1370" s="327"/>
    </row>
    <row r="1371" spans="1:1">
      <c r="A1371" s="327"/>
    </row>
    <row r="1372" spans="1:1">
      <c r="A1372" s="327"/>
    </row>
    <row r="1373" spans="1:1">
      <c r="A1373" s="327"/>
    </row>
    <row r="1374" spans="1:1">
      <c r="A1374" s="327"/>
    </row>
    <row r="1375" spans="1:1">
      <c r="A1375" s="327"/>
    </row>
    <row r="1376" spans="1:1">
      <c r="A1376" s="327"/>
    </row>
    <row r="1377" spans="1:1">
      <c r="A1377" s="327"/>
    </row>
    <row r="1378" spans="1:1">
      <c r="A1378" s="327"/>
    </row>
    <row r="1379" spans="1:1">
      <c r="A1379" s="327"/>
    </row>
    <row r="1380" spans="1:1">
      <c r="A1380" s="327"/>
    </row>
    <row r="1381" spans="1:1">
      <c r="A1381" s="327"/>
    </row>
    <row r="1382" spans="1:1">
      <c r="A1382" s="327"/>
    </row>
    <row r="1383" spans="1:1">
      <c r="A1383" s="327"/>
    </row>
    <row r="1384" spans="1:1">
      <c r="A1384" s="327"/>
    </row>
    <row r="1385" spans="1:1">
      <c r="A1385" s="327"/>
    </row>
    <row r="1386" spans="1:1">
      <c r="A1386" s="327"/>
    </row>
    <row r="1387" spans="1:1">
      <c r="A1387" s="327"/>
    </row>
    <row r="1388" spans="1:1">
      <c r="A1388" s="327"/>
    </row>
    <row r="1389" spans="1:1">
      <c r="A1389" s="327"/>
    </row>
    <row r="1390" spans="1:1">
      <c r="A1390" s="327"/>
    </row>
    <row r="1391" spans="1:1">
      <c r="A1391" s="327"/>
    </row>
    <row r="1392" spans="1:1">
      <c r="A1392" s="327"/>
    </row>
    <row r="1393" spans="1:1">
      <c r="A1393" s="327"/>
    </row>
    <row r="1394" spans="1:1">
      <c r="A1394" s="327"/>
    </row>
    <row r="1395" spans="1:1">
      <c r="A1395" s="327"/>
    </row>
    <row r="1396" spans="1:1">
      <c r="A1396" s="327"/>
    </row>
    <row r="1397" spans="1:1">
      <c r="A1397" s="327"/>
    </row>
    <row r="1398" spans="1:1">
      <c r="A1398" s="327"/>
    </row>
    <row r="1399" spans="1:1">
      <c r="A1399" s="327"/>
    </row>
    <row r="1400" spans="1:1">
      <c r="A1400" s="327"/>
    </row>
    <row r="1401" spans="1:1">
      <c r="A1401" s="327"/>
    </row>
    <row r="1402" spans="1:1">
      <c r="A1402" s="327"/>
    </row>
    <row r="1403" spans="1:1">
      <c r="A1403" s="327"/>
    </row>
    <row r="1404" spans="1:1">
      <c r="A1404" s="327"/>
    </row>
    <row r="1405" spans="1:1">
      <c r="A1405" s="327"/>
    </row>
    <row r="1406" spans="1:1">
      <c r="A1406" s="327"/>
    </row>
    <row r="1407" spans="1:1">
      <c r="A1407" s="327"/>
    </row>
    <row r="1408" spans="1:1">
      <c r="A1408" s="327"/>
    </row>
    <row r="1409" spans="1:1">
      <c r="A1409" s="327"/>
    </row>
    <row r="1410" spans="1:1">
      <c r="A1410" s="327"/>
    </row>
    <row r="1411" spans="1:1">
      <c r="A1411" s="327"/>
    </row>
    <row r="1412" spans="1:1">
      <c r="A1412" s="327"/>
    </row>
    <row r="1413" spans="1:1">
      <c r="A1413" s="327"/>
    </row>
    <row r="1414" spans="1:1">
      <c r="A1414" s="327"/>
    </row>
    <row r="1415" spans="1:1">
      <c r="A1415" s="327"/>
    </row>
    <row r="1416" spans="1:1">
      <c r="A1416" s="327"/>
    </row>
    <row r="1417" spans="1:1">
      <c r="A1417" s="327"/>
    </row>
    <row r="1418" spans="1:1">
      <c r="A1418" s="327"/>
    </row>
    <row r="1419" spans="1:1">
      <c r="A1419" s="327"/>
    </row>
    <row r="1420" spans="1:1">
      <c r="A1420" s="327"/>
    </row>
    <row r="1421" spans="1:1">
      <c r="A1421" s="327"/>
    </row>
    <row r="1422" spans="1:1">
      <c r="A1422" s="327"/>
    </row>
    <row r="1423" spans="1:1">
      <c r="A1423" s="327"/>
    </row>
    <row r="1424" spans="1:1">
      <c r="A1424" s="327"/>
    </row>
    <row r="1425" spans="1:1">
      <c r="A1425" s="327"/>
    </row>
    <row r="1426" spans="1:1">
      <c r="A1426" s="327"/>
    </row>
    <row r="1427" spans="1:1">
      <c r="A1427" s="327"/>
    </row>
    <row r="1428" spans="1:1">
      <c r="A1428" s="327"/>
    </row>
    <row r="1429" spans="1:1">
      <c r="A1429" s="327"/>
    </row>
    <row r="1430" spans="1:1">
      <c r="A1430" s="327"/>
    </row>
    <row r="1431" spans="1:1">
      <c r="A1431" s="327"/>
    </row>
    <row r="1432" spans="1:1">
      <c r="A1432" s="327"/>
    </row>
    <row r="1433" spans="1:1">
      <c r="A1433" s="327"/>
    </row>
    <row r="1434" spans="1:1">
      <c r="A1434" s="327"/>
    </row>
    <row r="1435" spans="1:1">
      <c r="A1435" s="327"/>
    </row>
    <row r="1436" spans="1:1">
      <c r="A1436" s="327"/>
    </row>
    <row r="1437" spans="1:1">
      <c r="A1437" s="327"/>
    </row>
    <row r="1438" spans="1:1">
      <c r="A1438" s="327"/>
    </row>
    <row r="1439" spans="1:1">
      <c r="A1439" s="327"/>
    </row>
    <row r="1440" spans="1:1">
      <c r="A1440" s="327"/>
    </row>
    <row r="1441" spans="1:1">
      <c r="A1441" s="327"/>
    </row>
    <row r="1442" spans="1:1">
      <c r="A1442" s="327"/>
    </row>
    <row r="1443" spans="1:1">
      <c r="A1443" s="327"/>
    </row>
    <row r="1444" spans="1:1">
      <c r="A1444" s="327"/>
    </row>
    <row r="1445" spans="1:1">
      <c r="A1445" s="327"/>
    </row>
    <row r="1446" spans="1:1">
      <c r="A1446" s="327"/>
    </row>
    <row r="1447" spans="1:1">
      <c r="A1447" s="327"/>
    </row>
    <row r="1448" spans="1:1">
      <c r="A1448" s="327"/>
    </row>
    <row r="1449" spans="1:1">
      <c r="A1449" s="327"/>
    </row>
    <row r="1450" spans="1:1">
      <c r="A1450" s="327"/>
    </row>
    <row r="1451" spans="1:1">
      <c r="A1451" s="327"/>
    </row>
    <row r="1452" spans="1:1">
      <c r="A1452" s="327"/>
    </row>
    <row r="1453" spans="1:1">
      <c r="A1453" s="327"/>
    </row>
    <row r="1454" spans="1:1">
      <c r="A1454" s="327"/>
    </row>
    <row r="1455" spans="1:1">
      <c r="A1455" s="327"/>
    </row>
    <row r="1456" spans="1:1">
      <c r="A1456" s="327"/>
    </row>
    <row r="1457" spans="1:1">
      <c r="A1457" s="327"/>
    </row>
    <row r="1458" spans="1:1">
      <c r="A1458" s="327"/>
    </row>
    <row r="1459" spans="1:1">
      <c r="A1459" s="327"/>
    </row>
    <row r="1460" spans="1:1">
      <c r="A1460" s="327"/>
    </row>
    <row r="1461" spans="1:1">
      <c r="A1461" s="327"/>
    </row>
    <row r="1462" spans="1:1">
      <c r="A1462" s="327"/>
    </row>
    <row r="1463" spans="1:1">
      <c r="A1463" s="327"/>
    </row>
    <row r="1464" spans="1:1">
      <c r="A1464" s="327"/>
    </row>
    <row r="1465" spans="1:1">
      <c r="A1465" s="327"/>
    </row>
    <row r="1466" spans="1:1">
      <c r="A1466" s="327"/>
    </row>
    <row r="1467" spans="1:1">
      <c r="A1467" s="327"/>
    </row>
    <row r="1468" spans="1:1">
      <c r="A1468" s="327"/>
    </row>
    <row r="1469" spans="1:1">
      <c r="A1469" s="327"/>
    </row>
    <row r="1470" spans="1:1">
      <c r="A1470" s="327"/>
    </row>
    <row r="1471" spans="1:1">
      <c r="A1471" s="327"/>
    </row>
    <row r="1472" spans="1:1">
      <c r="A1472" s="327"/>
    </row>
    <row r="1473" spans="1:1">
      <c r="A1473" s="327"/>
    </row>
    <row r="1474" spans="1:1">
      <c r="A1474" s="327"/>
    </row>
    <row r="1475" spans="1:1">
      <c r="A1475" s="327"/>
    </row>
    <row r="1476" spans="1:1">
      <c r="A1476" s="327"/>
    </row>
    <row r="1477" spans="1:1">
      <c r="A1477" s="327"/>
    </row>
    <row r="1478" spans="1:1">
      <c r="A1478" s="327"/>
    </row>
    <row r="1479" spans="1:1">
      <c r="A1479" s="327"/>
    </row>
    <row r="1480" spans="1:1">
      <c r="A1480" s="327"/>
    </row>
    <row r="1481" spans="1:1">
      <c r="A1481" s="327"/>
    </row>
    <row r="1482" spans="1:1">
      <c r="A1482" s="327"/>
    </row>
    <row r="1483" spans="1:1">
      <c r="A1483" s="327"/>
    </row>
    <row r="1484" spans="1:1">
      <c r="A1484" s="327"/>
    </row>
    <row r="1485" spans="1:1">
      <c r="A1485" s="327"/>
    </row>
    <row r="1486" spans="1:1">
      <c r="A1486" s="327"/>
    </row>
    <row r="1487" spans="1:1">
      <c r="A1487" s="327"/>
    </row>
    <row r="1488" spans="1:1">
      <c r="A1488" s="327"/>
    </row>
    <row r="1489" spans="1:1">
      <c r="A1489" s="327"/>
    </row>
    <row r="1490" spans="1:1">
      <c r="A1490" s="327"/>
    </row>
    <row r="1491" spans="1:1">
      <c r="A1491" s="327"/>
    </row>
    <row r="1492" spans="1:1">
      <c r="A1492" s="327"/>
    </row>
    <row r="1493" spans="1:1">
      <c r="A1493" s="327"/>
    </row>
    <row r="1494" spans="1:1">
      <c r="A1494" s="327"/>
    </row>
    <row r="1495" spans="1:1">
      <c r="A1495" s="327"/>
    </row>
    <row r="1496" spans="1:1">
      <c r="A1496" s="327"/>
    </row>
    <row r="1497" spans="1:1">
      <c r="A1497" s="327"/>
    </row>
    <row r="1498" spans="1:1">
      <c r="A1498" s="327"/>
    </row>
    <row r="1499" spans="1:1">
      <c r="A1499" s="327"/>
    </row>
    <row r="1500" spans="1:1">
      <c r="A1500" s="327"/>
    </row>
    <row r="1501" spans="1:1">
      <c r="A1501" s="327"/>
    </row>
    <row r="1502" spans="1:1">
      <c r="A1502" s="327"/>
    </row>
    <row r="1503" spans="1:1">
      <c r="A1503" s="327"/>
    </row>
    <row r="1504" spans="1:1">
      <c r="A1504" s="327"/>
    </row>
    <row r="1505" spans="1:1">
      <c r="A1505" s="327"/>
    </row>
    <row r="1506" spans="1:1">
      <c r="A1506" s="327"/>
    </row>
    <row r="1507" spans="1:1">
      <c r="A1507" s="327"/>
    </row>
    <row r="1508" spans="1:1">
      <c r="A1508" s="327"/>
    </row>
    <row r="1509" spans="1:1">
      <c r="A1509" s="327"/>
    </row>
    <row r="1510" spans="1:1">
      <c r="A1510" s="327"/>
    </row>
    <row r="1511" spans="1:1">
      <c r="A1511" s="327"/>
    </row>
    <row r="1512" spans="1:1">
      <c r="A1512" s="327"/>
    </row>
    <row r="1513" spans="1:1">
      <c r="A1513" s="327"/>
    </row>
    <row r="1514" spans="1:1">
      <c r="A1514" s="327"/>
    </row>
    <row r="1515" spans="1:1">
      <c r="A1515" s="327"/>
    </row>
    <row r="1516" spans="1:1">
      <c r="A1516" s="327"/>
    </row>
    <row r="1517" spans="1:1">
      <c r="A1517" s="327"/>
    </row>
    <row r="1518" spans="1:1">
      <c r="A1518" s="327"/>
    </row>
    <row r="1519" spans="1:1">
      <c r="A1519" s="327"/>
    </row>
    <row r="1520" spans="1:1">
      <c r="A1520" s="327"/>
    </row>
    <row r="1521" spans="1:1">
      <c r="A1521" s="327"/>
    </row>
    <row r="1522" spans="1:1">
      <c r="A1522" s="327"/>
    </row>
    <row r="1523" spans="1:1">
      <c r="A1523" s="327"/>
    </row>
    <row r="1524" spans="1:1">
      <c r="A1524" s="327"/>
    </row>
    <row r="1525" spans="1:1">
      <c r="A1525" s="327"/>
    </row>
    <row r="1526" spans="1:1">
      <c r="A1526" s="327"/>
    </row>
    <row r="1527" spans="1:1">
      <c r="A1527" s="327"/>
    </row>
    <row r="1528" spans="1:1">
      <c r="A1528" s="327"/>
    </row>
    <row r="1529" spans="1:1">
      <c r="A1529" s="327"/>
    </row>
    <row r="1530" spans="1:1">
      <c r="A1530" s="327"/>
    </row>
    <row r="1531" spans="1:1">
      <c r="A1531" s="327"/>
    </row>
    <row r="1532" spans="1:1">
      <c r="A1532" s="327"/>
    </row>
    <row r="1533" spans="1:1">
      <c r="A1533" s="327"/>
    </row>
    <row r="1534" spans="1:1">
      <c r="A1534" s="327"/>
    </row>
    <row r="1535" spans="1:1">
      <c r="A1535" s="327"/>
    </row>
    <row r="1536" spans="1:1">
      <c r="A1536" s="327"/>
    </row>
    <row r="1537" spans="1:1">
      <c r="A1537" s="327"/>
    </row>
    <row r="1538" spans="1:1">
      <c r="A1538" s="327"/>
    </row>
    <row r="1539" spans="1:1">
      <c r="A1539" s="327"/>
    </row>
    <row r="1540" spans="1:1">
      <c r="A1540" s="327"/>
    </row>
    <row r="1541" spans="1:1">
      <c r="A1541" s="327"/>
    </row>
    <row r="1542" spans="1:1">
      <c r="A1542" s="327"/>
    </row>
    <row r="1543" spans="1:1">
      <c r="A1543" s="327"/>
    </row>
    <row r="1544" spans="1:1">
      <c r="A1544" s="327"/>
    </row>
    <row r="1545" spans="1:1">
      <c r="A1545" s="327"/>
    </row>
    <row r="1546" spans="1:1">
      <c r="A1546" s="327"/>
    </row>
    <row r="1547" spans="1:1">
      <c r="A1547" s="327"/>
    </row>
    <row r="1548" spans="1:1">
      <c r="A1548" s="327"/>
    </row>
    <row r="1549" spans="1:1">
      <c r="A1549" s="327"/>
    </row>
    <row r="1550" spans="1:1">
      <c r="A1550" s="327"/>
    </row>
    <row r="1551" spans="1:1">
      <c r="A1551" s="327"/>
    </row>
    <row r="1552" spans="1:1">
      <c r="A1552" s="327"/>
    </row>
    <row r="1553" spans="1:1">
      <c r="A1553" s="327"/>
    </row>
    <row r="1554" spans="1:1">
      <c r="A1554" s="327"/>
    </row>
    <row r="1555" spans="1:1">
      <c r="A1555" s="327"/>
    </row>
    <row r="1556" spans="1:1">
      <c r="A1556" s="327"/>
    </row>
    <row r="1557" spans="1:1">
      <c r="A1557" s="327"/>
    </row>
    <row r="1558" spans="1:1">
      <c r="A1558" s="327"/>
    </row>
    <row r="1559" spans="1:1">
      <c r="A1559" s="327"/>
    </row>
    <row r="1560" spans="1:1">
      <c r="A1560" s="327"/>
    </row>
    <row r="1561" spans="1:1">
      <c r="A1561" s="327"/>
    </row>
    <row r="1562" spans="1:1">
      <c r="A1562" s="327"/>
    </row>
    <row r="1563" spans="1:1">
      <c r="A1563" s="327"/>
    </row>
    <row r="1564" spans="1:1">
      <c r="A1564" s="327"/>
    </row>
    <row r="1565" spans="1:1">
      <c r="A1565" s="327"/>
    </row>
    <row r="1566" spans="1:1">
      <c r="A1566" s="327"/>
    </row>
    <row r="1567" spans="1:1">
      <c r="A1567" s="327"/>
    </row>
    <row r="1568" spans="1:1">
      <c r="A1568" s="327"/>
    </row>
    <row r="1569" spans="1:1">
      <c r="A1569" s="327"/>
    </row>
    <row r="1570" spans="1:1">
      <c r="A1570" s="327"/>
    </row>
    <row r="1571" spans="1:1">
      <c r="A1571" s="327"/>
    </row>
    <row r="1572" spans="1:1">
      <c r="A1572" s="327"/>
    </row>
    <row r="1573" spans="1:1">
      <c r="A1573" s="327"/>
    </row>
    <row r="1574" spans="1:1">
      <c r="A1574" s="327"/>
    </row>
    <row r="1575" spans="1:1">
      <c r="A1575" s="327"/>
    </row>
    <row r="1576" spans="1:1">
      <c r="A1576" s="327"/>
    </row>
    <row r="1577" spans="1:1">
      <c r="A1577" s="327"/>
    </row>
    <row r="1578" spans="1:1">
      <c r="A1578" s="327"/>
    </row>
    <row r="1579" spans="1:1">
      <c r="A1579" s="327"/>
    </row>
    <row r="1580" spans="1:1">
      <c r="A1580" s="327"/>
    </row>
    <row r="1581" spans="1:1">
      <c r="A1581" s="327"/>
    </row>
    <row r="1582" spans="1:1">
      <c r="A1582" s="327"/>
    </row>
    <row r="1583" spans="1:1">
      <c r="A1583" s="327"/>
    </row>
    <row r="1584" spans="1:1">
      <c r="A1584" s="327"/>
    </row>
    <row r="1585" spans="1:1">
      <c r="A1585" s="327"/>
    </row>
    <row r="1586" spans="1:1">
      <c r="A1586" s="327"/>
    </row>
    <row r="1587" spans="1:1">
      <c r="A1587" s="327"/>
    </row>
    <row r="1588" spans="1:1">
      <c r="A1588" s="327"/>
    </row>
    <row r="1589" spans="1:1">
      <c r="A1589" s="327"/>
    </row>
    <row r="1590" spans="1:1">
      <c r="A1590" s="327"/>
    </row>
    <row r="1591" spans="1:1">
      <c r="A1591" s="327"/>
    </row>
    <row r="1592" spans="1:1">
      <c r="A1592" s="327"/>
    </row>
    <row r="1593" spans="1:1">
      <c r="A1593" s="327"/>
    </row>
    <row r="1594" spans="1:1">
      <c r="A1594" s="327"/>
    </row>
    <row r="1595" spans="1:1">
      <c r="A1595" s="327"/>
    </row>
    <row r="1596" spans="1:1">
      <c r="A1596" s="327"/>
    </row>
    <row r="1597" spans="1:1">
      <c r="A1597" s="327"/>
    </row>
    <row r="1598" spans="1:1">
      <c r="A1598" s="327"/>
    </row>
    <row r="1599" spans="1:1">
      <c r="A1599" s="327"/>
    </row>
    <row r="1600" spans="1:1">
      <c r="A1600" s="327"/>
    </row>
    <row r="1601" spans="1:1">
      <c r="A1601" s="327"/>
    </row>
    <row r="1602" spans="1:1">
      <c r="A1602" s="327"/>
    </row>
    <row r="1603" spans="1:1">
      <c r="A1603" s="327"/>
    </row>
    <row r="1604" spans="1:1">
      <c r="A1604" s="327"/>
    </row>
    <row r="1605" spans="1:1">
      <c r="A1605" s="327"/>
    </row>
    <row r="1606" spans="1:1">
      <c r="A1606" s="327"/>
    </row>
    <row r="1607" spans="1:1">
      <c r="A1607" s="327"/>
    </row>
    <row r="1608" spans="1:1">
      <c r="A1608" s="327"/>
    </row>
    <row r="1609" spans="1:1">
      <c r="A1609" s="327"/>
    </row>
    <row r="1610" spans="1:1">
      <c r="A1610" s="327"/>
    </row>
    <row r="1611" spans="1:1">
      <c r="A1611" s="327"/>
    </row>
    <row r="1612" spans="1:1">
      <c r="A1612" s="327"/>
    </row>
    <row r="1613" spans="1:1">
      <c r="A1613" s="327"/>
    </row>
    <row r="1614" spans="1:1">
      <c r="A1614" s="327"/>
    </row>
    <row r="1615" spans="1:1">
      <c r="A1615" s="327"/>
    </row>
    <row r="1616" spans="1:1">
      <c r="A1616" s="327"/>
    </row>
    <row r="1617" spans="1:1">
      <c r="A1617" s="327"/>
    </row>
    <row r="1618" spans="1:1">
      <c r="A1618" s="327"/>
    </row>
    <row r="1619" spans="1:1">
      <c r="A1619" s="327"/>
    </row>
    <row r="1620" spans="1:1">
      <c r="A1620" s="327"/>
    </row>
    <row r="1621" spans="1:1">
      <c r="A1621" s="327"/>
    </row>
    <row r="1622" spans="1:1">
      <c r="A1622" s="327"/>
    </row>
    <row r="1623" spans="1:1">
      <c r="A1623" s="327"/>
    </row>
    <row r="1624" spans="1:1">
      <c r="A1624" s="327"/>
    </row>
    <row r="1625" spans="1:1">
      <c r="A1625" s="327"/>
    </row>
    <row r="1626" spans="1:1">
      <c r="A1626" s="327"/>
    </row>
    <row r="1627" spans="1:1">
      <c r="A1627" s="327"/>
    </row>
    <row r="1628" spans="1:1">
      <c r="A1628" s="327"/>
    </row>
    <row r="1629" spans="1:1">
      <c r="A1629" s="327"/>
    </row>
    <row r="1630" spans="1:1">
      <c r="A1630" s="327"/>
    </row>
    <row r="1631" spans="1:1">
      <c r="A1631" s="327"/>
    </row>
    <row r="1632" spans="1:1">
      <c r="A1632" s="327"/>
    </row>
    <row r="1633" spans="1:1">
      <c r="A1633" s="327"/>
    </row>
    <row r="1634" spans="1:1">
      <c r="A1634" s="327"/>
    </row>
    <row r="1635" spans="1:1">
      <c r="A1635" s="327"/>
    </row>
    <row r="1636" spans="1:1">
      <c r="A1636" s="327"/>
    </row>
    <row r="1637" spans="1:1">
      <c r="A1637" s="327"/>
    </row>
    <row r="1638" spans="1:1">
      <c r="A1638" s="327"/>
    </row>
    <row r="1639" spans="1:1">
      <c r="A1639" s="327"/>
    </row>
    <row r="1640" spans="1:1">
      <c r="A1640" s="327"/>
    </row>
    <row r="1641" spans="1:1">
      <c r="A1641" s="327"/>
    </row>
    <row r="1642" spans="1:1">
      <c r="A1642" s="327"/>
    </row>
    <row r="1643" spans="1:1">
      <c r="A1643" s="327"/>
    </row>
    <row r="1644" spans="1:1">
      <c r="A1644" s="327"/>
    </row>
    <row r="1645" spans="1:1">
      <c r="A1645" s="327"/>
    </row>
    <row r="1646" spans="1:1">
      <c r="A1646" s="327"/>
    </row>
    <row r="1647" spans="1:1">
      <c r="A1647" s="327"/>
    </row>
    <row r="1648" spans="1:1">
      <c r="A1648" s="327"/>
    </row>
    <row r="1649" spans="1:1">
      <c r="A1649" s="327"/>
    </row>
    <row r="1650" spans="1:1">
      <c r="A1650" s="327"/>
    </row>
    <row r="1651" spans="1:1">
      <c r="A1651" s="327"/>
    </row>
    <row r="1652" spans="1:1">
      <c r="A1652" s="327"/>
    </row>
    <row r="1653" spans="1:1">
      <c r="A1653" s="327"/>
    </row>
    <row r="1654" spans="1:1">
      <c r="A1654" s="327"/>
    </row>
    <row r="1655" spans="1:1">
      <c r="A1655" s="327"/>
    </row>
    <row r="1656" spans="1:1">
      <c r="A1656" s="327"/>
    </row>
    <row r="1657" spans="1:1">
      <c r="A1657" s="327"/>
    </row>
    <row r="1658" spans="1:1">
      <c r="A1658" s="327"/>
    </row>
    <row r="1659" spans="1:1">
      <c r="A1659" s="327"/>
    </row>
    <row r="1660" spans="1:1">
      <c r="A1660" s="327"/>
    </row>
    <row r="1661" spans="1:1">
      <c r="A1661" s="327"/>
    </row>
    <row r="1662" spans="1:1">
      <c r="A1662" s="327"/>
    </row>
    <row r="1663" spans="1:1">
      <c r="A1663" s="327"/>
    </row>
    <row r="1664" spans="1:1">
      <c r="A1664" s="327"/>
    </row>
    <row r="1665" spans="1:1">
      <c r="A1665" s="327"/>
    </row>
    <row r="1666" spans="1:1">
      <c r="A1666" s="327"/>
    </row>
    <row r="1667" spans="1:1">
      <c r="A1667" s="327"/>
    </row>
    <row r="1668" spans="1:1">
      <c r="A1668" s="327"/>
    </row>
    <row r="1669" spans="1:1">
      <c r="A1669" s="327"/>
    </row>
    <row r="1670" spans="1:1">
      <c r="A1670" s="327"/>
    </row>
    <row r="1671" spans="1:1">
      <c r="A1671" s="327"/>
    </row>
    <row r="1672" spans="1:1">
      <c r="A1672" s="327"/>
    </row>
    <row r="1673" spans="1:1">
      <c r="A1673" s="327"/>
    </row>
    <row r="1674" spans="1:1">
      <c r="A1674" s="327"/>
    </row>
    <row r="1675" spans="1:1">
      <c r="A1675" s="327"/>
    </row>
    <row r="1676" spans="1:1">
      <c r="A1676" s="327"/>
    </row>
    <row r="1677" spans="1:1">
      <c r="A1677" s="327"/>
    </row>
    <row r="1678" spans="1:1">
      <c r="A1678" s="327"/>
    </row>
    <row r="1679" spans="1:1">
      <c r="A1679" s="327"/>
    </row>
    <row r="1680" spans="1:1">
      <c r="A1680" s="327"/>
    </row>
    <row r="1681" spans="1:1">
      <c r="A1681" s="327"/>
    </row>
    <row r="1682" spans="1:1">
      <c r="A1682" s="327"/>
    </row>
    <row r="1683" spans="1:1">
      <c r="A1683" s="327"/>
    </row>
    <row r="1684" spans="1:1">
      <c r="A1684" s="327"/>
    </row>
    <row r="1685" spans="1:1">
      <c r="A1685" s="327"/>
    </row>
    <row r="1686" spans="1:1">
      <c r="A1686" s="327"/>
    </row>
    <row r="1687" spans="1:1">
      <c r="A1687" s="327"/>
    </row>
    <row r="1688" spans="1:1">
      <c r="A1688" s="327"/>
    </row>
    <row r="1689" spans="1:1">
      <c r="A1689" s="327"/>
    </row>
    <row r="1690" spans="1:1">
      <c r="A1690" s="327"/>
    </row>
    <row r="1691" spans="1:1">
      <c r="A1691" s="327"/>
    </row>
    <row r="1692" spans="1:1">
      <c r="A1692" s="327"/>
    </row>
    <row r="1693" spans="1:1">
      <c r="A1693" s="327"/>
    </row>
    <row r="1694" spans="1:1">
      <c r="A1694" s="327"/>
    </row>
    <row r="1695" spans="1:1">
      <c r="A1695" s="327"/>
    </row>
    <row r="1696" spans="1:1">
      <c r="A1696" s="327"/>
    </row>
    <row r="1697" spans="1:1">
      <c r="A1697" s="327"/>
    </row>
    <row r="1698" spans="1:1">
      <c r="A1698" s="327"/>
    </row>
    <row r="1699" spans="1:1">
      <c r="A1699" s="327"/>
    </row>
    <row r="1700" spans="1:1">
      <c r="A1700" s="327"/>
    </row>
    <row r="1701" spans="1:1">
      <c r="A1701" s="327"/>
    </row>
    <row r="1702" spans="1:1">
      <c r="A1702" s="327"/>
    </row>
    <row r="1703" spans="1:1">
      <c r="A1703" s="327"/>
    </row>
    <row r="1704" spans="1:1">
      <c r="A1704" s="327"/>
    </row>
    <row r="1705" spans="1:1">
      <c r="A1705" s="327"/>
    </row>
    <row r="1706" spans="1:1">
      <c r="A1706" s="327"/>
    </row>
    <row r="1707" spans="1:1">
      <c r="A1707" s="327"/>
    </row>
    <row r="1708" spans="1:1">
      <c r="A1708" s="327"/>
    </row>
    <row r="1709" spans="1:1">
      <c r="A1709" s="327"/>
    </row>
    <row r="1710" spans="1:1">
      <c r="A1710" s="327"/>
    </row>
    <row r="1711" spans="1:1">
      <c r="A1711" s="327"/>
    </row>
    <row r="1712" spans="1:1">
      <c r="A1712" s="327"/>
    </row>
    <row r="1713" spans="1:1">
      <c r="A1713" s="327"/>
    </row>
    <row r="1714" spans="1:1">
      <c r="A1714" s="327"/>
    </row>
    <row r="1715" spans="1:1">
      <c r="A1715" s="327"/>
    </row>
    <row r="1716" spans="1:1">
      <c r="A1716" s="327"/>
    </row>
    <row r="1717" spans="1:1">
      <c r="A1717" s="327"/>
    </row>
    <row r="1718" spans="1:1">
      <c r="A1718" s="327"/>
    </row>
    <row r="1719" spans="1:1">
      <c r="A1719" s="327"/>
    </row>
    <row r="1720" spans="1:1">
      <c r="A1720" s="327"/>
    </row>
    <row r="1721" spans="1:1">
      <c r="A1721" s="327"/>
    </row>
    <row r="1722" spans="1:1">
      <c r="A1722" s="327"/>
    </row>
    <row r="1723" spans="1:1">
      <c r="A1723" s="327"/>
    </row>
    <row r="1724" spans="1:1">
      <c r="A1724" s="327"/>
    </row>
    <row r="1725" spans="1:1">
      <c r="A1725" s="327"/>
    </row>
    <row r="1726" spans="1:1">
      <c r="A1726" s="327"/>
    </row>
    <row r="1727" spans="1:1">
      <c r="A1727" s="327"/>
    </row>
    <row r="1728" spans="1:1">
      <c r="A1728" s="327"/>
    </row>
    <row r="1729" spans="1:1">
      <c r="A1729" s="327"/>
    </row>
    <row r="1730" spans="1:1">
      <c r="A1730" s="327"/>
    </row>
    <row r="1731" spans="1:1">
      <c r="A1731" s="327"/>
    </row>
    <row r="1732" spans="1:1">
      <c r="A1732" s="327"/>
    </row>
    <row r="1733" spans="1:1">
      <c r="A1733" s="327"/>
    </row>
    <row r="1734" spans="1:1">
      <c r="A1734" s="327"/>
    </row>
    <row r="1735" spans="1:1">
      <c r="A1735" s="327"/>
    </row>
    <row r="1736" spans="1:1">
      <c r="A1736" s="327"/>
    </row>
    <row r="1737" spans="1:1">
      <c r="A1737" s="327"/>
    </row>
    <row r="1738" spans="1:1">
      <c r="A1738" s="327"/>
    </row>
    <row r="1739" spans="1:1">
      <c r="A1739" s="327"/>
    </row>
    <row r="1740" spans="1:1">
      <c r="A1740" s="327"/>
    </row>
    <row r="1741" spans="1:1">
      <c r="A1741" s="327"/>
    </row>
    <row r="1742" spans="1:1">
      <c r="A1742" s="327"/>
    </row>
    <row r="1743" spans="1:1">
      <c r="A1743" s="327"/>
    </row>
    <row r="1744" spans="1:1">
      <c r="A1744" s="327"/>
    </row>
    <row r="1745" spans="1:1">
      <c r="A1745" s="327"/>
    </row>
    <row r="1746" spans="1:1">
      <c r="A1746" s="327"/>
    </row>
    <row r="1747" spans="1:1">
      <c r="A1747" s="327"/>
    </row>
    <row r="1748" spans="1:1">
      <c r="A1748" s="327"/>
    </row>
    <row r="1749" spans="1:1">
      <c r="A1749" s="327"/>
    </row>
    <row r="1750" spans="1:1">
      <c r="A1750" s="327"/>
    </row>
    <row r="1751" spans="1:1">
      <c r="A1751" s="327"/>
    </row>
    <row r="1752" spans="1:1">
      <c r="A1752" s="327"/>
    </row>
    <row r="1753" spans="1:1">
      <c r="A1753" s="327"/>
    </row>
    <row r="1754" spans="1:1">
      <c r="A1754" s="327"/>
    </row>
    <row r="1755" spans="1:1">
      <c r="A1755" s="327"/>
    </row>
    <row r="1756" spans="1:1">
      <c r="A1756" s="327"/>
    </row>
    <row r="1757" spans="1:1">
      <c r="A1757" s="327"/>
    </row>
    <row r="1758" spans="1:1">
      <c r="A1758" s="327"/>
    </row>
    <row r="1759" spans="1:1">
      <c r="A1759" s="327"/>
    </row>
    <row r="1760" spans="1:1">
      <c r="A1760" s="327"/>
    </row>
    <row r="1761" spans="1:1">
      <c r="A1761" s="327"/>
    </row>
    <row r="1762" spans="1:1">
      <c r="A1762" s="327"/>
    </row>
    <row r="1763" spans="1:1">
      <c r="A1763" s="327"/>
    </row>
    <row r="1764" spans="1:1">
      <c r="A1764" s="327"/>
    </row>
    <row r="1765" spans="1:1">
      <c r="A1765" s="327"/>
    </row>
    <row r="1766" spans="1:1">
      <c r="A1766" s="327"/>
    </row>
    <row r="1767" spans="1:1">
      <c r="A1767" s="327"/>
    </row>
    <row r="1768" spans="1:1">
      <c r="A1768" s="327"/>
    </row>
    <row r="1769" spans="1:1">
      <c r="A1769" s="327"/>
    </row>
    <row r="1770" spans="1:1">
      <c r="A1770" s="327"/>
    </row>
    <row r="1771" spans="1:1">
      <c r="A1771" s="327"/>
    </row>
    <row r="1772" spans="1:1">
      <c r="A1772" s="327"/>
    </row>
    <row r="1773" spans="1:1">
      <c r="A1773" s="327"/>
    </row>
    <row r="1774" spans="1:1">
      <c r="A1774" s="327"/>
    </row>
    <row r="1775" spans="1:1">
      <c r="A1775" s="327"/>
    </row>
    <row r="1776" spans="1:1">
      <c r="A1776" s="327"/>
    </row>
    <row r="1777" spans="1:1">
      <c r="A1777" s="327"/>
    </row>
    <row r="1778" spans="1:1">
      <c r="A1778" s="327"/>
    </row>
    <row r="1779" spans="1:1">
      <c r="A1779" s="327"/>
    </row>
    <row r="1780" spans="1:1">
      <c r="A1780" s="327"/>
    </row>
    <row r="1781" spans="1:1">
      <c r="A1781" s="327"/>
    </row>
    <row r="1782" spans="1:1">
      <c r="A1782" s="327"/>
    </row>
    <row r="1783" spans="1:1">
      <c r="A1783" s="327"/>
    </row>
    <row r="1784" spans="1:1">
      <c r="A1784" s="327"/>
    </row>
    <row r="1785" spans="1:1">
      <c r="A1785" s="327"/>
    </row>
    <row r="1786" spans="1:1">
      <c r="A1786" s="327"/>
    </row>
    <row r="1787" spans="1:1">
      <c r="A1787" s="327"/>
    </row>
    <row r="1788" spans="1:1">
      <c r="A1788" s="327"/>
    </row>
    <row r="1789" spans="1:1">
      <c r="A1789" s="327"/>
    </row>
    <row r="1790" spans="1:1">
      <c r="A1790" s="327"/>
    </row>
    <row r="1791" spans="1:1">
      <c r="A1791" s="327"/>
    </row>
    <row r="1792" spans="1:1">
      <c r="A1792" s="327"/>
    </row>
    <row r="1793" spans="1:1">
      <c r="A1793" s="327"/>
    </row>
    <row r="1794" spans="1:1">
      <c r="A1794" s="327"/>
    </row>
    <row r="1795" spans="1:1">
      <c r="A1795" s="327"/>
    </row>
    <row r="1796" spans="1:1">
      <c r="A1796" s="327"/>
    </row>
    <row r="1797" spans="1:1">
      <c r="A1797" s="327"/>
    </row>
    <row r="1798" spans="1:1">
      <c r="A1798" s="327"/>
    </row>
    <row r="1799" spans="1:1">
      <c r="A1799" s="327"/>
    </row>
    <row r="1800" spans="1:1">
      <c r="A1800" s="327"/>
    </row>
    <row r="1801" spans="1:1">
      <c r="A1801" s="327"/>
    </row>
    <row r="1802" spans="1:1">
      <c r="A1802" s="327"/>
    </row>
    <row r="1803" spans="1:1">
      <c r="A1803" s="327"/>
    </row>
    <row r="1804" spans="1:1">
      <c r="A1804" s="327"/>
    </row>
    <row r="1805" spans="1:1">
      <c r="A1805" s="327"/>
    </row>
    <row r="1806" spans="1:1">
      <c r="A1806" s="327"/>
    </row>
    <row r="1807" spans="1:1">
      <c r="A1807" s="327"/>
    </row>
    <row r="1808" spans="1:1">
      <c r="A1808" s="327"/>
    </row>
    <row r="1809" spans="1:1">
      <c r="A1809" s="327"/>
    </row>
    <row r="1810" spans="1:1">
      <c r="A1810" s="327"/>
    </row>
    <row r="1811" spans="1:1">
      <c r="A1811" s="327"/>
    </row>
    <row r="1812" spans="1:1">
      <c r="A1812" s="327"/>
    </row>
    <row r="1813" spans="1:1">
      <c r="A1813" s="327"/>
    </row>
    <row r="1814" spans="1:1">
      <c r="A1814" s="327"/>
    </row>
    <row r="1815" spans="1:1">
      <c r="A1815" s="327"/>
    </row>
    <row r="1816" spans="1:1">
      <c r="A1816" s="327"/>
    </row>
    <row r="1817" spans="1:1">
      <c r="A1817" s="327"/>
    </row>
    <row r="1818" spans="1:1">
      <c r="A1818" s="327"/>
    </row>
    <row r="1819" spans="1:1">
      <c r="A1819" s="327"/>
    </row>
    <row r="1820" spans="1:1">
      <c r="A1820" s="327"/>
    </row>
    <row r="1821" spans="1:1">
      <c r="A1821" s="327"/>
    </row>
    <row r="1822" spans="1:1">
      <c r="A1822" s="327"/>
    </row>
    <row r="1823" spans="1:1">
      <c r="A1823" s="327"/>
    </row>
    <row r="1824" spans="1:1">
      <c r="A1824" s="327"/>
    </row>
    <row r="1825" spans="1:1">
      <c r="A1825" s="327"/>
    </row>
    <row r="1826" spans="1:1">
      <c r="A1826" s="327"/>
    </row>
    <row r="1827" spans="1:1">
      <c r="A1827" s="327"/>
    </row>
    <row r="1828" spans="1:1">
      <c r="A1828" s="327"/>
    </row>
    <row r="1829" spans="1:1">
      <c r="A1829" s="327"/>
    </row>
    <row r="1830" spans="1:1">
      <c r="A1830" s="327"/>
    </row>
    <row r="1831" spans="1:1">
      <c r="A1831" s="327"/>
    </row>
    <row r="1832" spans="1:1">
      <c r="A1832" s="327"/>
    </row>
    <row r="1833" spans="1:1">
      <c r="A1833" s="327"/>
    </row>
    <row r="1834" spans="1:1">
      <c r="A1834" s="327"/>
    </row>
    <row r="1835" spans="1:1">
      <c r="A1835" s="327"/>
    </row>
    <row r="1836" spans="1:1">
      <c r="A1836" s="327"/>
    </row>
    <row r="1837" spans="1:1">
      <c r="A1837" s="327"/>
    </row>
    <row r="1838" spans="1:1">
      <c r="A1838" s="327"/>
    </row>
    <row r="1839" spans="1:1">
      <c r="A1839" s="327"/>
    </row>
    <row r="1840" spans="1:1">
      <c r="A1840" s="327"/>
    </row>
    <row r="1841" spans="1:1">
      <c r="A1841" s="327"/>
    </row>
    <row r="1842" spans="1:1">
      <c r="A1842" s="327"/>
    </row>
    <row r="1843" spans="1:1">
      <c r="A1843" s="327"/>
    </row>
    <row r="1844" spans="1:1">
      <c r="A1844" s="327"/>
    </row>
    <row r="1845" spans="1:1">
      <c r="A1845" s="327"/>
    </row>
    <row r="1846" spans="1:1">
      <c r="A1846" s="327"/>
    </row>
    <row r="1847" spans="1:1">
      <c r="A1847" s="327"/>
    </row>
    <row r="1848" spans="1:1">
      <c r="A1848" s="327"/>
    </row>
    <row r="1849" spans="1:1">
      <c r="A1849" s="327"/>
    </row>
    <row r="1850" spans="1:1">
      <c r="A1850" s="327"/>
    </row>
    <row r="1851" spans="1:1">
      <c r="A1851" s="327"/>
    </row>
    <row r="1852" spans="1:1">
      <c r="A1852" s="327"/>
    </row>
    <row r="1853" spans="1:1">
      <c r="A1853" s="327"/>
    </row>
    <row r="1854" spans="1:1">
      <c r="A1854" s="327"/>
    </row>
    <row r="1855" spans="1:1">
      <c r="A1855" s="327"/>
    </row>
    <row r="1856" spans="1:1">
      <c r="A1856" s="327"/>
    </row>
    <row r="1857" spans="1:1">
      <c r="A1857" s="327"/>
    </row>
    <row r="1858" spans="1:1">
      <c r="A1858" s="327"/>
    </row>
    <row r="1859" spans="1:1">
      <c r="A1859" s="327"/>
    </row>
    <row r="1860" spans="1:1">
      <c r="A1860" s="327"/>
    </row>
    <row r="1861" spans="1:1">
      <c r="A1861" s="327"/>
    </row>
    <row r="1862" spans="1:1">
      <c r="A1862" s="327"/>
    </row>
    <row r="1863" spans="1:1">
      <c r="A1863" s="327"/>
    </row>
    <row r="1864" spans="1:1">
      <c r="A1864" s="327"/>
    </row>
    <row r="1865" spans="1:1">
      <c r="A1865" s="327"/>
    </row>
    <row r="1866" spans="1:1">
      <c r="A1866" s="327"/>
    </row>
    <row r="1867" spans="1:1">
      <c r="A1867" s="327"/>
    </row>
    <row r="1868" spans="1:1">
      <c r="A1868" s="327"/>
    </row>
    <row r="1869" spans="1:1">
      <c r="A1869" s="327"/>
    </row>
    <row r="1870" spans="1:1">
      <c r="A1870" s="327"/>
    </row>
    <row r="1871" spans="1:1">
      <c r="A1871" s="327"/>
    </row>
    <row r="1872" spans="1:1">
      <c r="A1872" s="327"/>
    </row>
    <row r="1873" spans="1:1">
      <c r="A1873" s="327"/>
    </row>
    <row r="1874" spans="1:1">
      <c r="A1874" s="327"/>
    </row>
    <row r="1875" spans="1:1">
      <c r="A1875" s="327"/>
    </row>
    <row r="1876" spans="1:1">
      <c r="A1876" s="327"/>
    </row>
    <row r="1877" spans="1:1">
      <c r="A1877" s="327"/>
    </row>
    <row r="1878" spans="1:1">
      <c r="A1878" s="327"/>
    </row>
    <row r="1879" spans="1:1">
      <c r="A1879" s="327"/>
    </row>
    <row r="1880" spans="1:1">
      <c r="A1880" s="327"/>
    </row>
    <row r="1881" spans="1:1">
      <c r="A1881" s="327"/>
    </row>
    <row r="1882" spans="1:1">
      <c r="A1882" s="327"/>
    </row>
    <row r="1883" spans="1:1">
      <c r="A1883" s="327"/>
    </row>
    <row r="1884" spans="1:1">
      <c r="A1884" s="327"/>
    </row>
    <row r="1885" spans="1:1">
      <c r="A1885" s="327"/>
    </row>
    <row r="1886" spans="1:1">
      <c r="A1886" s="327"/>
    </row>
    <row r="1887" spans="1:1">
      <c r="A1887" s="327"/>
    </row>
    <row r="1888" spans="1:1">
      <c r="A1888" s="327"/>
    </row>
    <row r="1889" spans="1:1">
      <c r="A1889" s="327"/>
    </row>
    <row r="1890" spans="1:1">
      <c r="A1890" s="327"/>
    </row>
    <row r="1891" spans="1:1">
      <c r="A1891" s="327"/>
    </row>
    <row r="1892" spans="1:1">
      <c r="A1892" s="327"/>
    </row>
    <row r="1893" spans="1:1">
      <c r="A1893" s="327"/>
    </row>
    <row r="1894" spans="1:1">
      <c r="A1894" s="327"/>
    </row>
    <row r="1895" spans="1:1">
      <c r="A1895" s="327"/>
    </row>
    <row r="1896" spans="1:1">
      <c r="A1896" s="327"/>
    </row>
    <row r="1897" spans="1:1">
      <c r="A1897" s="327"/>
    </row>
    <row r="1898" spans="1:1">
      <c r="A1898" s="327"/>
    </row>
    <row r="1899" spans="1:1">
      <c r="A1899" s="327"/>
    </row>
    <row r="1900" spans="1:1">
      <c r="A1900" s="327"/>
    </row>
    <row r="1901" spans="1:1">
      <c r="A1901" s="327"/>
    </row>
    <row r="1902" spans="1:1">
      <c r="A1902" s="327"/>
    </row>
    <row r="1903" spans="1:1">
      <c r="A1903" s="327"/>
    </row>
    <row r="1904" spans="1:1">
      <c r="A1904" s="327"/>
    </row>
    <row r="1905" spans="1:1">
      <c r="A1905" s="327"/>
    </row>
    <row r="1906" spans="1:1">
      <c r="A1906" s="327"/>
    </row>
    <row r="1907" spans="1:1">
      <c r="A1907" s="327"/>
    </row>
    <row r="1908" spans="1:1">
      <c r="A1908" s="327"/>
    </row>
    <row r="1909" spans="1:1">
      <c r="A1909" s="327"/>
    </row>
    <row r="1910" spans="1:1">
      <c r="A1910" s="327"/>
    </row>
    <row r="1911" spans="1:1">
      <c r="A1911" s="327"/>
    </row>
    <row r="1912" spans="1:1">
      <c r="A1912" s="327"/>
    </row>
    <row r="1913" spans="1:1">
      <c r="A1913" s="327"/>
    </row>
    <row r="1914" spans="1:1">
      <c r="A1914" s="327"/>
    </row>
    <row r="1915" spans="1:1">
      <c r="A1915" s="327"/>
    </row>
    <row r="1916" spans="1:1">
      <c r="A1916" s="327"/>
    </row>
    <row r="1917" spans="1:1">
      <c r="A1917" s="327"/>
    </row>
    <row r="1918" spans="1:1">
      <c r="A1918" s="327"/>
    </row>
    <row r="1919" spans="1:1">
      <c r="A1919" s="327"/>
    </row>
    <row r="1920" spans="1:1">
      <c r="A1920" s="327"/>
    </row>
    <row r="1921" spans="1:1">
      <c r="A1921" s="327"/>
    </row>
    <row r="1922" spans="1:1">
      <c r="A1922" s="327"/>
    </row>
    <row r="1923" spans="1:1">
      <c r="A1923" s="327"/>
    </row>
    <row r="1924" spans="1:1">
      <c r="A1924" s="327"/>
    </row>
    <row r="1925" spans="1:1">
      <c r="A1925" s="327"/>
    </row>
    <row r="1926" spans="1:1">
      <c r="A1926" s="327"/>
    </row>
    <row r="1927" spans="1:1">
      <c r="A1927" s="327"/>
    </row>
    <row r="1928" spans="1:1">
      <c r="A1928" s="327"/>
    </row>
    <row r="1929" spans="1:1">
      <c r="A1929" s="327"/>
    </row>
    <row r="1930" spans="1:1">
      <c r="A1930" s="327"/>
    </row>
    <row r="1931" spans="1:1">
      <c r="A1931" s="327"/>
    </row>
    <row r="1932" spans="1:1">
      <c r="A1932" s="327"/>
    </row>
    <row r="1933" spans="1:1">
      <c r="A1933" s="327"/>
    </row>
    <row r="1934" spans="1:1">
      <c r="A1934" s="327"/>
    </row>
    <row r="1935" spans="1:1">
      <c r="A1935" s="327"/>
    </row>
    <row r="1936" spans="1:1">
      <c r="A1936" s="327"/>
    </row>
    <row r="1937" spans="1:1">
      <c r="A1937" s="327"/>
    </row>
    <row r="1938" spans="1:1">
      <c r="A1938" s="327"/>
    </row>
    <row r="1939" spans="1:1">
      <c r="A1939" s="327"/>
    </row>
    <row r="1940" spans="1:1">
      <c r="A1940" s="327"/>
    </row>
    <row r="1941" spans="1:1">
      <c r="A1941" s="327"/>
    </row>
    <row r="1942" spans="1:1">
      <c r="A1942" s="327"/>
    </row>
    <row r="1943" spans="1:1">
      <c r="A1943" s="327"/>
    </row>
    <row r="1944" spans="1:1">
      <c r="A1944" s="327"/>
    </row>
    <row r="1945" spans="1:1">
      <c r="A1945" s="327"/>
    </row>
    <row r="1946" spans="1:1">
      <c r="A1946" s="327"/>
    </row>
    <row r="1947" spans="1:1">
      <c r="A1947" s="327"/>
    </row>
    <row r="1948" spans="1:1">
      <c r="A1948" s="327"/>
    </row>
    <row r="1949" spans="1:1">
      <c r="A1949" s="327"/>
    </row>
    <row r="1950" spans="1:1">
      <c r="A1950" s="327"/>
    </row>
    <row r="1951" spans="1:1">
      <c r="A1951" s="327"/>
    </row>
    <row r="1952" spans="1:1">
      <c r="A1952" s="327"/>
    </row>
    <row r="1953" spans="1:1">
      <c r="A1953" s="327"/>
    </row>
    <row r="1954" spans="1:1">
      <c r="A1954" s="327"/>
    </row>
    <row r="1955" spans="1:1">
      <c r="A1955" s="327"/>
    </row>
    <row r="1956" spans="1:1">
      <c r="A1956" s="327"/>
    </row>
    <row r="1957" spans="1:1">
      <c r="A1957" s="327"/>
    </row>
    <row r="1958" spans="1:1">
      <c r="A1958" s="327"/>
    </row>
    <row r="1959" spans="1:1">
      <c r="A1959" s="327"/>
    </row>
    <row r="1960" spans="1:1">
      <c r="A1960" s="327"/>
    </row>
    <row r="1961" spans="1:1">
      <c r="A1961" s="327"/>
    </row>
    <row r="1962" spans="1:1">
      <c r="A1962" s="327"/>
    </row>
    <row r="1963" spans="1:1">
      <c r="A1963" s="327"/>
    </row>
    <row r="1964" spans="1:1">
      <c r="A1964" s="327"/>
    </row>
    <row r="1965" spans="1:1">
      <c r="A1965" s="327"/>
    </row>
    <row r="1966" spans="1:1">
      <c r="A1966" s="327"/>
    </row>
    <row r="1967" spans="1:1">
      <c r="A1967" s="327"/>
    </row>
    <row r="1968" spans="1:1">
      <c r="A1968" s="327"/>
    </row>
    <row r="1969" spans="1:1">
      <c r="A1969" s="327"/>
    </row>
    <row r="1970" spans="1:1">
      <c r="A1970" s="327"/>
    </row>
    <row r="1971" spans="1:1">
      <c r="A1971" s="327"/>
    </row>
    <row r="1972" spans="1:1">
      <c r="A1972" s="327"/>
    </row>
  </sheetData>
  <mergeCells count="7">
    <mergeCell ref="A17:G17"/>
    <mergeCell ref="A1:E1"/>
    <mergeCell ref="A2:E2"/>
    <mergeCell ref="A3:E3"/>
    <mergeCell ref="C4:D4"/>
    <mergeCell ref="C5:D5"/>
    <mergeCell ref="C6:D6"/>
  </mergeCells>
  <printOptions horizontalCentered="1"/>
  <pageMargins left="0" right="0" top="0.59055118110236227" bottom="0" header="0.51181102362204722" footer="0.51181102362204722"/>
  <pageSetup paperSize="9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1974"/>
  <sheetViews>
    <sheetView view="pageBreakPreview" topLeftCell="A2" zoomScale="75" zoomScaleNormal="100" zoomScaleSheetLayoutView="75" workbookViewId="0">
      <selection sqref="A1:XFD1048576"/>
    </sheetView>
  </sheetViews>
  <sheetFormatPr defaultColWidth="7.625" defaultRowHeight="18.75"/>
  <cols>
    <col min="1" max="1" width="13.625" style="324" customWidth="1"/>
    <col min="2" max="2" width="33" style="324" customWidth="1"/>
    <col min="3" max="6" width="8.875" style="324" customWidth="1"/>
    <col min="7" max="7" width="9.75" style="324" customWidth="1"/>
    <col min="8" max="256" width="7.625" style="324"/>
    <col min="257" max="257" width="13.625" style="324" customWidth="1"/>
    <col min="258" max="258" width="33" style="324" customWidth="1"/>
    <col min="259" max="262" width="8.875" style="324" customWidth="1"/>
    <col min="263" max="263" width="9.75" style="324" customWidth="1"/>
    <col min="264" max="512" width="7.625" style="324"/>
    <col min="513" max="513" width="13.625" style="324" customWidth="1"/>
    <col min="514" max="514" width="33" style="324" customWidth="1"/>
    <col min="515" max="518" width="8.875" style="324" customWidth="1"/>
    <col min="519" max="519" width="9.75" style="324" customWidth="1"/>
    <col min="520" max="768" width="7.625" style="324"/>
    <col min="769" max="769" width="13.625" style="324" customWidth="1"/>
    <col min="770" max="770" width="33" style="324" customWidth="1"/>
    <col min="771" max="774" width="8.875" style="324" customWidth="1"/>
    <col min="775" max="775" width="9.75" style="324" customWidth="1"/>
    <col min="776" max="1024" width="7.625" style="324"/>
    <col min="1025" max="1025" width="13.625" style="324" customWidth="1"/>
    <col min="1026" max="1026" width="33" style="324" customWidth="1"/>
    <col min="1027" max="1030" width="8.875" style="324" customWidth="1"/>
    <col min="1031" max="1031" width="9.75" style="324" customWidth="1"/>
    <col min="1032" max="1280" width="7.625" style="324"/>
    <col min="1281" max="1281" width="13.625" style="324" customWidth="1"/>
    <col min="1282" max="1282" width="33" style="324" customWidth="1"/>
    <col min="1283" max="1286" width="8.875" style="324" customWidth="1"/>
    <col min="1287" max="1287" width="9.75" style="324" customWidth="1"/>
    <col min="1288" max="1536" width="7.625" style="324"/>
    <col min="1537" max="1537" width="13.625" style="324" customWidth="1"/>
    <col min="1538" max="1538" width="33" style="324" customWidth="1"/>
    <col min="1539" max="1542" width="8.875" style="324" customWidth="1"/>
    <col min="1543" max="1543" width="9.75" style="324" customWidth="1"/>
    <col min="1544" max="1792" width="7.625" style="324"/>
    <col min="1793" max="1793" width="13.625" style="324" customWidth="1"/>
    <col min="1794" max="1794" width="33" style="324" customWidth="1"/>
    <col min="1795" max="1798" width="8.875" style="324" customWidth="1"/>
    <col min="1799" max="1799" width="9.75" style="324" customWidth="1"/>
    <col min="1800" max="2048" width="7.625" style="324"/>
    <col min="2049" max="2049" width="13.625" style="324" customWidth="1"/>
    <col min="2050" max="2050" width="33" style="324" customWidth="1"/>
    <col min="2051" max="2054" width="8.875" style="324" customWidth="1"/>
    <col min="2055" max="2055" width="9.75" style="324" customWidth="1"/>
    <col min="2056" max="2304" width="7.625" style="324"/>
    <col min="2305" max="2305" width="13.625" style="324" customWidth="1"/>
    <col min="2306" max="2306" width="33" style="324" customWidth="1"/>
    <col min="2307" max="2310" width="8.875" style="324" customWidth="1"/>
    <col min="2311" max="2311" width="9.75" style="324" customWidth="1"/>
    <col min="2312" max="2560" width="7.625" style="324"/>
    <col min="2561" max="2561" width="13.625" style="324" customWidth="1"/>
    <col min="2562" max="2562" width="33" style="324" customWidth="1"/>
    <col min="2563" max="2566" width="8.875" style="324" customWidth="1"/>
    <col min="2567" max="2567" width="9.75" style="324" customWidth="1"/>
    <col min="2568" max="2816" width="7.625" style="324"/>
    <col min="2817" max="2817" width="13.625" style="324" customWidth="1"/>
    <col min="2818" max="2818" width="33" style="324" customWidth="1"/>
    <col min="2819" max="2822" width="8.875" style="324" customWidth="1"/>
    <col min="2823" max="2823" width="9.75" style="324" customWidth="1"/>
    <col min="2824" max="3072" width="7.625" style="324"/>
    <col min="3073" max="3073" width="13.625" style="324" customWidth="1"/>
    <col min="3074" max="3074" width="33" style="324" customWidth="1"/>
    <col min="3075" max="3078" width="8.875" style="324" customWidth="1"/>
    <col min="3079" max="3079" width="9.75" style="324" customWidth="1"/>
    <col min="3080" max="3328" width="7.625" style="324"/>
    <col min="3329" max="3329" width="13.625" style="324" customWidth="1"/>
    <col min="3330" max="3330" width="33" style="324" customWidth="1"/>
    <col min="3331" max="3334" width="8.875" style="324" customWidth="1"/>
    <col min="3335" max="3335" width="9.75" style="324" customWidth="1"/>
    <col min="3336" max="3584" width="7.625" style="324"/>
    <col min="3585" max="3585" width="13.625" style="324" customWidth="1"/>
    <col min="3586" max="3586" width="33" style="324" customWidth="1"/>
    <col min="3587" max="3590" width="8.875" style="324" customWidth="1"/>
    <col min="3591" max="3591" width="9.75" style="324" customWidth="1"/>
    <col min="3592" max="3840" width="7.625" style="324"/>
    <col min="3841" max="3841" width="13.625" style="324" customWidth="1"/>
    <col min="3842" max="3842" width="33" style="324" customWidth="1"/>
    <col min="3843" max="3846" width="8.875" style="324" customWidth="1"/>
    <col min="3847" max="3847" width="9.75" style="324" customWidth="1"/>
    <col min="3848" max="4096" width="7.625" style="324"/>
    <col min="4097" max="4097" width="13.625" style="324" customWidth="1"/>
    <col min="4098" max="4098" width="33" style="324" customWidth="1"/>
    <col min="4099" max="4102" width="8.875" style="324" customWidth="1"/>
    <col min="4103" max="4103" width="9.75" style="324" customWidth="1"/>
    <col min="4104" max="4352" width="7.625" style="324"/>
    <col min="4353" max="4353" width="13.625" style="324" customWidth="1"/>
    <col min="4354" max="4354" width="33" style="324" customWidth="1"/>
    <col min="4355" max="4358" width="8.875" style="324" customWidth="1"/>
    <col min="4359" max="4359" width="9.75" style="324" customWidth="1"/>
    <col min="4360" max="4608" width="7.625" style="324"/>
    <col min="4609" max="4609" width="13.625" style="324" customWidth="1"/>
    <col min="4610" max="4610" width="33" style="324" customWidth="1"/>
    <col min="4611" max="4614" width="8.875" style="324" customWidth="1"/>
    <col min="4615" max="4615" width="9.75" style="324" customWidth="1"/>
    <col min="4616" max="4864" width="7.625" style="324"/>
    <col min="4865" max="4865" width="13.625" style="324" customWidth="1"/>
    <col min="4866" max="4866" width="33" style="324" customWidth="1"/>
    <col min="4867" max="4870" width="8.875" style="324" customWidth="1"/>
    <col min="4871" max="4871" width="9.75" style="324" customWidth="1"/>
    <col min="4872" max="5120" width="7.625" style="324"/>
    <col min="5121" max="5121" width="13.625" style="324" customWidth="1"/>
    <col min="5122" max="5122" width="33" style="324" customWidth="1"/>
    <col min="5123" max="5126" width="8.875" style="324" customWidth="1"/>
    <col min="5127" max="5127" width="9.75" style="324" customWidth="1"/>
    <col min="5128" max="5376" width="7.625" style="324"/>
    <col min="5377" max="5377" width="13.625" style="324" customWidth="1"/>
    <col min="5378" max="5378" width="33" style="324" customWidth="1"/>
    <col min="5379" max="5382" width="8.875" style="324" customWidth="1"/>
    <col min="5383" max="5383" width="9.75" style="324" customWidth="1"/>
    <col min="5384" max="5632" width="7.625" style="324"/>
    <col min="5633" max="5633" width="13.625" style="324" customWidth="1"/>
    <col min="5634" max="5634" width="33" style="324" customWidth="1"/>
    <col min="5635" max="5638" width="8.875" style="324" customWidth="1"/>
    <col min="5639" max="5639" width="9.75" style="324" customWidth="1"/>
    <col min="5640" max="5888" width="7.625" style="324"/>
    <col min="5889" max="5889" width="13.625" style="324" customWidth="1"/>
    <col min="5890" max="5890" width="33" style="324" customWidth="1"/>
    <col min="5891" max="5894" width="8.875" style="324" customWidth="1"/>
    <col min="5895" max="5895" width="9.75" style="324" customWidth="1"/>
    <col min="5896" max="6144" width="7.625" style="324"/>
    <col min="6145" max="6145" width="13.625" style="324" customWidth="1"/>
    <col min="6146" max="6146" width="33" style="324" customWidth="1"/>
    <col min="6147" max="6150" width="8.875" style="324" customWidth="1"/>
    <col min="6151" max="6151" width="9.75" style="324" customWidth="1"/>
    <col min="6152" max="6400" width="7.625" style="324"/>
    <col min="6401" max="6401" width="13.625" style="324" customWidth="1"/>
    <col min="6402" max="6402" width="33" style="324" customWidth="1"/>
    <col min="6403" max="6406" width="8.875" style="324" customWidth="1"/>
    <col min="6407" max="6407" width="9.75" style="324" customWidth="1"/>
    <col min="6408" max="6656" width="7.625" style="324"/>
    <col min="6657" max="6657" width="13.625" style="324" customWidth="1"/>
    <col min="6658" max="6658" width="33" style="324" customWidth="1"/>
    <col min="6659" max="6662" width="8.875" style="324" customWidth="1"/>
    <col min="6663" max="6663" width="9.75" style="324" customWidth="1"/>
    <col min="6664" max="6912" width="7.625" style="324"/>
    <col min="6913" max="6913" width="13.625" style="324" customWidth="1"/>
    <col min="6914" max="6914" width="33" style="324" customWidth="1"/>
    <col min="6915" max="6918" width="8.875" style="324" customWidth="1"/>
    <col min="6919" max="6919" width="9.75" style="324" customWidth="1"/>
    <col min="6920" max="7168" width="7.625" style="324"/>
    <col min="7169" max="7169" width="13.625" style="324" customWidth="1"/>
    <col min="7170" max="7170" width="33" style="324" customWidth="1"/>
    <col min="7171" max="7174" width="8.875" style="324" customWidth="1"/>
    <col min="7175" max="7175" width="9.75" style="324" customWidth="1"/>
    <col min="7176" max="7424" width="7.625" style="324"/>
    <col min="7425" max="7425" width="13.625" style="324" customWidth="1"/>
    <col min="7426" max="7426" width="33" style="324" customWidth="1"/>
    <col min="7427" max="7430" width="8.875" style="324" customWidth="1"/>
    <col min="7431" max="7431" width="9.75" style="324" customWidth="1"/>
    <col min="7432" max="7680" width="7.625" style="324"/>
    <col min="7681" max="7681" width="13.625" style="324" customWidth="1"/>
    <col min="7682" max="7682" width="33" style="324" customWidth="1"/>
    <col min="7683" max="7686" width="8.875" style="324" customWidth="1"/>
    <col min="7687" max="7687" width="9.75" style="324" customWidth="1"/>
    <col min="7688" max="7936" width="7.625" style="324"/>
    <col min="7937" max="7937" width="13.625" style="324" customWidth="1"/>
    <col min="7938" max="7938" width="33" style="324" customWidth="1"/>
    <col min="7939" max="7942" width="8.875" style="324" customWidth="1"/>
    <col min="7943" max="7943" width="9.75" style="324" customWidth="1"/>
    <col min="7944" max="8192" width="7.625" style="324"/>
    <col min="8193" max="8193" width="13.625" style="324" customWidth="1"/>
    <col min="8194" max="8194" width="33" style="324" customWidth="1"/>
    <col min="8195" max="8198" width="8.875" style="324" customWidth="1"/>
    <col min="8199" max="8199" width="9.75" style="324" customWidth="1"/>
    <col min="8200" max="8448" width="7.625" style="324"/>
    <col min="8449" max="8449" width="13.625" style="324" customWidth="1"/>
    <col min="8450" max="8450" width="33" style="324" customWidth="1"/>
    <col min="8451" max="8454" width="8.875" style="324" customWidth="1"/>
    <col min="8455" max="8455" width="9.75" style="324" customWidth="1"/>
    <col min="8456" max="8704" width="7.625" style="324"/>
    <col min="8705" max="8705" width="13.625" style="324" customWidth="1"/>
    <col min="8706" max="8706" width="33" style="324" customWidth="1"/>
    <col min="8707" max="8710" width="8.875" style="324" customWidth="1"/>
    <col min="8711" max="8711" width="9.75" style="324" customWidth="1"/>
    <col min="8712" max="8960" width="7.625" style="324"/>
    <col min="8961" max="8961" width="13.625" style="324" customWidth="1"/>
    <col min="8962" max="8962" width="33" style="324" customWidth="1"/>
    <col min="8963" max="8966" width="8.875" style="324" customWidth="1"/>
    <col min="8967" max="8967" width="9.75" style="324" customWidth="1"/>
    <col min="8968" max="9216" width="7.625" style="324"/>
    <col min="9217" max="9217" width="13.625" style="324" customWidth="1"/>
    <col min="9218" max="9218" width="33" style="324" customWidth="1"/>
    <col min="9219" max="9222" width="8.875" style="324" customWidth="1"/>
    <col min="9223" max="9223" width="9.75" style="324" customWidth="1"/>
    <col min="9224" max="9472" width="7.625" style="324"/>
    <col min="9473" max="9473" width="13.625" style="324" customWidth="1"/>
    <col min="9474" max="9474" width="33" style="324" customWidth="1"/>
    <col min="9475" max="9478" width="8.875" style="324" customWidth="1"/>
    <col min="9479" max="9479" width="9.75" style="324" customWidth="1"/>
    <col min="9480" max="9728" width="7.625" style="324"/>
    <col min="9729" max="9729" width="13.625" style="324" customWidth="1"/>
    <col min="9730" max="9730" width="33" style="324" customWidth="1"/>
    <col min="9731" max="9734" width="8.875" style="324" customWidth="1"/>
    <col min="9735" max="9735" width="9.75" style="324" customWidth="1"/>
    <col min="9736" max="9984" width="7.625" style="324"/>
    <col min="9985" max="9985" width="13.625" style="324" customWidth="1"/>
    <col min="9986" max="9986" width="33" style="324" customWidth="1"/>
    <col min="9987" max="9990" width="8.875" style="324" customWidth="1"/>
    <col min="9991" max="9991" width="9.75" style="324" customWidth="1"/>
    <col min="9992" max="10240" width="7.625" style="324"/>
    <col min="10241" max="10241" width="13.625" style="324" customWidth="1"/>
    <col min="10242" max="10242" width="33" style="324" customWidth="1"/>
    <col min="10243" max="10246" width="8.875" style="324" customWidth="1"/>
    <col min="10247" max="10247" width="9.75" style="324" customWidth="1"/>
    <col min="10248" max="10496" width="7.625" style="324"/>
    <col min="10497" max="10497" width="13.625" style="324" customWidth="1"/>
    <col min="10498" max="10498" width="33" style="324" customWidth="1"/>
    <col min="10499" max="10502" width="8.875" style="324" customWidth="1"/>
    <col min="10503" max="10503" width="9.75" style="324" customWidth="1"/>
    <col min="10504" max="10752" width="7.625" style="324"/>
    <col min="10753" max="10753" width="13.625" style="324" customWidth="1"/>
    <col min="10754" max="10754" width="33" style="324" customWidth="1"/>
    <col min="10755" max="10758" width="8.875" style="324" customWidth="1"/>
    <col min="10759" max="10759" width="9.75" style="324" customWidth="1"/>
    <col min="10760" max="11008" width="7.625" style="324"/>
    <col min="11009" max="11009" width="13.625" style="324" customWidth="1"/>
    <col min="11010" max="11010" width="33" style="324" customWidth="1"/>
    <col min="11011" max="11014" width="8.875" style="324" customWidth="1"/>
    <col min="11015" max="11015" width="9.75" style="324" customWidth="1"/>
    <col min="11016" max="11264" width="7.625" style="324"/>
    <col min="11265" max="11265" width="13.625" style="324" customWidth="1"/>
    <col min="11266" max="11266" width="33" style="324" customWidth="1"/>
    <col min="11267" max="11270" width="8.875" style="324" customWidth="1"/>
    <col min="11271" max="11271" width="9.75" style="324" customWidth="1"/>
    <col min="11272" max="11520" width="7.625" style="324"/>
    <col min="11521" max="11521" width="13.625" style="324" customWidth="1"/>
    <col min="11522" max="11522" width="33" style="324" customWidth="1"/>
    <col min="11523" max="11526" width="8.875" style="324" customWidth="1"/>
    <col min="11527" max="11527" width="9.75" style="324" customWidth="1"/>
    <col min="11528" max="11776" width="7.625" style="324"/>
    <col min="11777" max="11777" width="13.625" style="324" customWidth="1"/>
    <col min="11778" max="11778" width="33" style="324" customWidth="1"/>
    <col min="11779" max="11782" width="8.875" style="324" customWidth="1"/>
    <col min="11783" max="11783" width="9.75" style="324" customWidth="1"/>
    <col min="11784" max="12032" width="7.625" style="324"/>
    <col min="12033" max="12033" width="13.625" style="324" customWidth="1"/>
    <col min="12034" max="12034" width="33" style="324" customWidth="1"/>
    <col min="12035" max="12038" width="8.875" style="324" customWidth="1"/>
    <col min="12039" max="12039" width="9.75" style="324" customWidth="1"/>
    <col min="12040" max="12288" width="7.625" style="324"/>
    <col min="12289" max="12289" width="13.625" style="324" customWidth="1"/>
    <col min="12290" max="12290" width="33" style="324" customWidth="1"/>
    <col min="12291" max="12294" width="8.875" style="324" customWidth="1"/>
    <col min="12295" max="12295" width="9.75" style="324" customWidth="1"/>
    <col min="12296" max="12544" width="7.625" style="324"/>
    <col min="12545" max="12545" width="13.625" style="324" customWidth="1"/>
    <col min="12546" max="12546" width="33" style="324" customWidth="1"/>
    <col min="12547" max="12550" width="8.875" style="324" customWidth="1"/>
    <col min="12551" max="12551" width="9.75" style="324" customWidth="1"/>
    <col min="12552" max="12800" width="7.625" style="324"/>
    <col min="12801" max="12801" width="13.625" style="324" customWidth="1"/>
    <col min="12802" max="12802" width="33" style="324" customWidth="1"/>
    <col min="12803" max="12806" width="8.875" style="324" customWidth="1"/>
    <col min="12807" max="12807" width="9.75" style="324" customWidth="1"/>
    <col min="12808" max="13056" width="7.625" style="324"/>
    <col min="13057" max="13057" width="13.625" style="324" customWidth="1"/>
    <col min="13058" max="13058" width="33" style="324" customWidth="1"/>
    <col min="13059" max="13062" width="8.875" style="324" customWidth="1"/>
    <col min="13063" max="13063" width="9.75" style="324" customWidth="1"/>
    <col min="13064" max="13312" width="7.625" style="324"/>
    <col min="13313" max="13313" width="13.625" style="324" customWidth="1"/>
    <col min="13314" max="13314" width="33" style="324" customWidth="1"/>
    <col min="13315" max="13318" width="8.875" style="324" customWidth="1"/>
    <col min="13319" max="13319" width="9.75" style="324" customWidth="1"/>
    <col min="13320" max="13568" width="7.625" style="324"/>
    <col min="13569" max="13569" width="13.625" style="324" customWidth="1"/>
    <col min="13570" max="13570" width="33" style="324" customWidth="1"/>
    <col min="13571" max="13574" width="8.875" style="324" customWidth="1"/>
    <col min="13575" max="13575" width="9.75" style="324" customWidth="1"/>
    <col min="13576" max="13824" width="7.625" style="324"/>
    <col min="13825" max="13825" width="13.625" style="324" customWidth="1"/>
    <col min="13826" max="13826" width="33" style="324" customWidth="1"/>
    <col min="13827" max="13830" width="8.875" style="324" customWidth="1"/>
    <col min="13831" max="13831" width="9.75" style="324" customWidth="1"/>
    <col min="13832" max="14080" width="7.625" style="324"/>
    <col min="14081" max="14081" width="13.625" style="324" customWidth="1"/>
    <col min="14082" max="14082" width="33" style="324" customWidth="1"/>
    <col min="14083" max="14086" width="8.875" style="324" customWidth="1"/>
    <col min="14087" max="14087" width="9.75" style="324" customWidth="1"/>
    <col min="14088" max="14336" width="7.625" style="324"/>
    <col min="14337" max="14337" width="13.625" style="324" customWidth="1"/>
    <col min="14338" max="14338" width="33" style="324" customWidth="1"/>
    <col min="14339" max="14342" width="8.875" style="324" customWidth="1"/>
    <col min="14343" max="14343" width="9.75" style="324" customWidth="1"/>
    <col min="14344" max="14592" width="7.625" style="324"/>
    <col min="14593" max="14593" width="13.625" style="324" customWidth="1"/>
    <col min="14594" max="14594" width="33" style="324" customWidth="1"/>
    <col min="14595" max="14598" width="8.875" style="324" customWidth="1"/>
    <col min="14599" max="14599" width="9.75" style="324" customWidth="1"/>
    <col min="14600" max="14848" width="7.625" style="324"/>
    <col min="14849" max="14849" width="13.625" style="324" customWidth="1"/>
    <col min="14850" max="14850" width="33" style="324" customWidth="1"/>
    <col min="14851" max="14854" width="8.875" style="324" customWidth="1"/>
    <col min="14855" max="14855" width="9.75" style="324" customWidth="1"/>
    <col min="14856" max="15104" width="7.625" style="324"/>
    <col min="15105" max="15105" width="13.625" style="324" customWidth="1"/>
    <col min="15106" max="15106" width="33" style="324" customWidth="1"/>
    <col min="15107" max="15110" width="8.875" style="324" customWidth="1"/>
    <col min="15111" max="15111" width="9.75" style="324" customWidth="1"/>
    <col min="15112" max="15360" width="7.625" style="324"/>
    <col min="15361" max="15361" width="13.625" style="324" customWidth="1"/>
    <col min="15362" max="15362" width="33" style="324" customWidth="1"/>
    <col min="15363" max="15366" width="8.875" style="324" customWidth="1"/>
    <col min="15367" max="15367" width="9.75" style="324" customWidth="1"/>
    <col min="15368" max="15616" width="7.625" style="324"/>
    <col min="15617" max="15617" width="13.625" style="324" customWidth="1"/>
    <col min="15618" max="15618" width="33" style="324" customWidth="1"/>
    <col min="15619" max="15622" width="8.875" style="324" customWidth="1"/>
    <col min="15623" max="15623" width="9.75" style="324" customWidth="1"/>
    <col min="15624" max="15872" width="7.625" style="324"/>
    <col min="15873" max="15873" width="13.625" style="324" customWidth="1"/>
    <col min="15874" max="15874" width="33" style="324" customWidth="1"/>
    <col min="15875" max="15878" width="8.875" style="324" customWidth="1"/>
    <col min="15879" max="15879" width="9.75" style="324" customWidth="1"/>
    <col min="15880" max="16128" width="7.625" style="324"/>
    <col min="16129" max="16129" width="13.625" style="324" customWidth="1"/>
    <col min="16130" max="16130" width="33" style="324" customWidth="1"/>
    <col min="16131" max="16134" width="8.875" style="324" customWidth="1"/>
    <col min="16135" max="16135" width="9.75" style="324" customWidth="1"/>
    <col min="16136" max="16384" width="7.625" style="324"/>
  </cols>
  <sheetData>
    <row r="1" spans="1:7" s="318" customFormat="1" ht="18.95" customHeight="1">
      <c r="A1" s="1288" t="s">
        <v>964</v>
      </c>
      <c r="B1" s="1289"/>
      <c r="C1" s="1289"/>
      <c r="D1" s="1289"/>
      <c r="E1" s="1289"/>
      <c r="F1" s="316" t="s">
        <v>919</v>
      </c>
      <c r="G1" s="317" t="s">
        <v>920</v>
      </c>
    </row>
    <row r="2" spans="1:7" s="318" customFormat="1" ht="18.95" customHeight="1">
      <c r="A2" s="1290" t="s">
        <v>998</v>
      </c>
      <c r="B2" s="1291"/>
      <c r="C2" s="1291"/>
      <c r="D2" s="1291"/>
      <c r="E2" s="1291"/>
      <c r="F2" s="316" t="s">
        <v>921</v>
      </c>
      <c r="G2" s="317" t="s">
        <v>922</v>
      </c>
    </row>
    <row r="3" spans="1:7" s="318" customFormat="1" ht="18.95" customHeight="1">
      <c r="A3" s="1292"/>
      <c r="B3" s="1293"/>
      <c r="C3" s="1293"/>
      <c r="D3" s="1293"/>
      <c r="E3" s="1293"/>
      <c r="F3" s="319" t="s">
        <v>923</v>
      </c>
      <c r="G3" s="320" t="s">
        <v>924</v>
      </c>
    </row>
    <row r="4" spans="1:7" ht="21" customHeight="1">
      <c r="A4" s="321" t="s">
        <v>925</v>
      </c>
      <c r="B4" s="357" t="s">
        <v>965</v>
      </c>
      <c r="C4" s="1294"/>
      <c r="D4" s="1295"/>
      <c r="E4" s="323"/>
      <c r="F4" s="323"/>
      <c r="G4" s="322"/>
    </row>
    <row r="5" spans="1:7" ht="21" customHeight="1">
      <c r="A5" s="325" t="s">
        <v>927</v>
      </c>
      <c r="B5" s="328" t="s">
        <v>966</v>
      </c>
      <c r="C5" s="1296"/>
      <c r="D5" s="1297"/>
      <c r="E5" s="327"/>
      <c r="F5" s="327"/>
      <c r="G5" s="326"/>
    </row>
    <row r="6" spans="1:7" ht="21" customHeight="1">
      <c r="A6" s="325" t="s">
        <v>929</v>
      </c>
      <c r="B6" s="328">
        <v>2540</v>
      </c>
      <c r="C6" s="1296"/>
      <c r="D6" s="1297"/>
      <c r="E6" s="327"/>
      <c r="F6" s="327"/>
      <c r="G6" s="326"/>
    </row>
    <row r="7" spans="1:7" ht="21" customHeight="1">
      <c r="A7" s="325" t="s">
        <v>930</v>
      </c>
      <c r="B7" s="328" t="s">
        <v>931</v>
      </c>
      <c r="C7" s="329"/>
      <c r="D7" s="327"/>
      <c r="E7" s="327"/>
      <c r="F7" s="327"/>
      <c r="G7" s="326"/>
    </row>
    <row r="8" spans="1:7" ht="21" customHeight="1">
      <c r="A8" s="325"/>
      <c r="B8" s="326" t="s">
        <v>932</v>
      </c>
      <c r="C8" s="329"/>
      <c r="D8" s="327"/>
      <c r="E8" s="327"/>
      <c r="F8" s="327"/>
      <c r="G8" s="326"/>
    </row>
    <row r="9" spans="1:7" ht="21" customHeight="1">
      <c r="A9" s="325"/>
      <c r="B9" s="326" t="s">
        <v>933</v>
      </c>
      <c r="C9" s="329"/>
      <c r="D9" s="327"/>
      <c r="E9" s="327"/>
      <c r="F9" s="327"/>
      <c r="G9" s="326"/>
    </row>
    <row r="10" spans="1:7" ht="21" customHeight="1">
      <c r="A10" s="325" t="s">
        <v>934</v>
      </c>
      <c r="B10" s="326"/>
      <c r="C10" s="329"/>
      <c r="D10" s="327"/>
      <c r="E10" s="327"/>
      <c r="F10" s="327"/>
      <c r="G10" s="326"/>
    </row>
    <row r="11" spans="1:7" ht="21" customHeight="1">
      <c r="A11" s="325" t="s">
        <v>935</v>
      </c>
      <c r="B11" s="326" t="s">
        <v>967</v>
      </c>
      <c r="C11" s="329"/>
      <c r="D11" s="327"/>
      <c r="E11" s="327"/>
      <c r="F11" s="327"/>
      <c r="G11" s="326"/>
    </row>
    <row r="12" spans="1:7" ht="21" customHeight="1">
      <c r="A12" s="325" t="s">
        <v>937</v>
      </c>
      <c r="B12" s="328"/>
      <c r="C12" s="329"/>
      <c r="D12" s="327"/>
      <c r="E12" s="327"/>
      <c r="F12" s="327"/>
      <c r="G12" s="326"/>
    </row>
    <row r="13" spans="1:7" ht="21" customHeight="1">
      <c r="A13" s="325" t="s">
        <v>939</v>
      </c>
      <c r="B13" s="326" t="s">
        <v>968</v>
      </c>
      <c r="C13" s="329"/>
      <c r="D13" s="327"/>
      <c r="E13" s="327"/>
      <c r="F13" s="327"/>
      <c r="G13" s="326"/>
    </row>
    <row r="14" spans="1:7" ht="21" customHeight="1">
      <c r="A14" s="325" t="s">
        <v>941</v>
      </c>
      <c r="B14" s="328"/>
      <c r="C14" s="329"/>
      <c r="D14" s="327"/>
      <c r="E14" s="327"/>
      <c r="F14" s="327"/>
      <c r="G14" s="326"/>
    </row>
    <row r="15" spans="1:7" ht="21" customHeight="1">
      <c r="A15" s="325"/>
      <c r="B15" s="328"/>
      <c r="C15" s="329"/>
      <c r="D15" s="327"/>
      <c r="E15" s="327"/>
      <c r="F15" s="327"/>
      <c r="G15" s="326"/>
    </row>
    <row r="16" spans="1:7" ht="21" customHeight="1">
      <c r="A16" s="330" t="s">
        <v>944</v>
      </c>
      <c r="B16" s="358"/>
      <c r="C16" s="330"/>
      <c r="D16" s="332"/>
      <c r="E16" s="332"/>
      <c r="F16" s="332"/>
      <c r="G16" s="331"/>
    </row>
    <row r="17" spans="1:7" ht="21" customHeight="1">
      <c r="A17" s="1285" t="s">
        <v>969</v>
      </c>
      <c r="B17" s="1286"/>
      <c r="C17" s="1286"/>
      <c r="D17" s="1286"/>
      <c r="E17" s="1286"/>
      <c r="F17" s="1286"/>
      <c r="G17" s="1287"/>
    </row>
    <row r="18" spans="1:7" s="318" customFormat="1" ht="18" customHeight="1">
      <c r="A18" s="333" t="s">
        <v>946</v>
      </c>
      <c r="B18" s="323" t="s">
        <v>970</v>
      </c>
      <c r="C18" s="334"/>
      <c r="D18" s="335"/>
      <c r="E18" s="335"/>
      <c r="F18" s="335"/>
      <c r="G18" s="336"/>
    </row>
    <row r="19" spans="1:7" s="318" customFormat="1" ht="18.75" customHeight="1">
      <c r="A19" s="337" t="s">
        <v>948</v>
      </c>
      <c r="B19" s="338" t="s">
        <v>971</v>
      </c>
      <c r="C19" s="339"/>
      <c r="D19" s="340"/>
      <c r="E19" s="340"/>
      <c r="F19" s="340"/>
      <c r="G19" s="341"/>
    </row>
    <row r="20" spans="1:7" s="318" customFormat="1" ht="15.75" customHeight="1">
      <c r="A20" s="337" t="s">
        <v>950</v>
      </c>
      <c r="B20" s="342" t="s">
        <v>962</v>
      </c>
      <c r="C20" s="339"/>
      <c r="D20" s="340"/>
      <c r="E20" s="340"/>
      <c r="F20" s="340"/>
      <c r="G20" s="341"/>
    </row>
    <row r="21" spans="1:7" s="318" customFormat="1" ht="16.5" customHeight="1">
      <c r="A21" s="337" t="s">
        <v>951</v>
      </c>
      <c r="B21" s="342" t="s">
        <v>962</v>
      </c>
      <c r="C21" s="339"/>
      <c r="D21" s="340"/>
      <c r="E21" s="340"/>
      <c r="F21" s="340"/>
      <c r="G21" s="341"/>
    </row>
    <row r="22" spans="1:7" s="318" customFormat="1" ht="15.75" customHeight="1">
      <c r="A22" s="337" t="s">
        <v>972</v>
      </c>
      <c r="B22" s="342"/>
      <c r="C22" s="339"/>
      <c r="D22" s="340"/>
      <c r="E22" s="340"/>
      <c r="F22" s="340"/>
      <c r="G22" s="341"/>
    </row>
    <row r="23" spans="1:7" s="318" customFormat="1" ht="15.75" customHeight="1">
      <c r="A23" s="337" t="s">
        <v>973</v>
      </c>
      <c r="B23" s="342">
        <v>61</v>
      </c>
      <c r="C23" s="339"/>
      <c r="D23" s="340"/>
      <c r="E23" s="340"/>
      <c r="F23" s="340"/>
      <c r="G23" s="341"/>
    </row>
    <row r="24" spans="1:7" s="318" customFormat="1" ht="16.5" customHeight="1">
      <c r="A24" s="337" t="s">
        <v>974</v>
      </c>
      <c r="B24" s="342"/>
      <c r="C24" s="339"/>
      <c r="D24" s="340"/>
      <c r="E24" s="340"/>
      <c r="F24" s="340"/>
      <c r="G24" s="341"/>
    </row>
    <row r="25" spans="1:7" s="318" customFormat="1" ht="16.5" customHeight="1">
      <c r="A25" s="337" t="s">
        <v>975</v>
      </c>
      <c r="B25" s="342"/>
      <c r="C25" s="339"/>
      <c r="D25" s="340"/>
      <c r="E25" s="340"/>
      <c r="F25" s="340"/>
      <c r="G25" s="341"/>
    </row>
    <row r="26" spans="1:7" s="318" customFormat="1" ht="16.5" customHeight="1">
      <c r="A26" s="359" t="s">
        <v>976</v>
      </c>
      <c r="B26" s="342"/>
      <c r="C26" s="339"/>
      <c r="D26" s="340"/>
      <c r="E26" s="340"/>
      <c r="F26" s="340"/>
      <c r="G26" s="341"/>
    </row>
    <row r="27" spans="1:7" s="318" customFormat="1" ht="16.5" customHeight="1">
      <c r="A27" s="360" t="s">
        <v>977</v>
      </c>
      <c r="B27" s="344"/>
      <c r="C27" s="345"/>
      <c r="D27" s="346"/>
      <c r="E27" s="346"/>
      <c r="F27" s="346"/>
      <c r="G27" s="347"/>
    </row>
    <row r="28" spans="1:7" s="318" customFormat="1" ht="18" customHeight="1">
      <c r="A28" s="348"/>
      <c r="B28" s="349"/>
      <c r="C28" s="350"/>
      <c r="D28" s="351"/>
      <c r="E28" s="351"/>
      <c r="F28" s="351"/>
      <c r="G28" s="352"/>
    </row>
    <row r="29" spans="1:7" ht="21" customHeight="1">
      <c r="A29" s="1285" t="s">
        <v>978</v>
      </c>
      <c r="B29" s="1286"/>
      <c r="C29" s="1286"/>
      <c r="D29" s="1286"/>
      <c r="E29" s="1286"/>
      <c r="F29" s="1286"/>
      <c r="G29" s="1287"/>
    </row>
    <row r="30" spans="1:7" s="318" customFormat="1" ht="17.25" customHeight="1">
      <c r="A30" s="333" t="s">
        <v>979</v>
      </c>
      <c r="B30" s="323" t="s">
        <v>980</v>
      </c>
      <c r="C30" s="334"/>
      <c r="D30" s="335"/>
      <c r="E30" s="335"/>
      <c r="F30" s="335"/>
      <c r="G30" s="336"/>
    </row>
    <row r="31" spans="1:7" s="318" customFormat="1" ht="16.5" customHeight="1">
      <c r="A31" s="337" t="s">
        <v>948</v>
      </c>
      <c r="B31" s="338" t="s">
        <v>981</v>
      </c>
      <c r="C31" s="339"/>
      <c r="D31" s="340"/>
      <c r="E31" s="340"/>
      <c r="F31" s="340"/>
      <c r="G31" s="341"/>
    </row>
    <row r="32" spans="1:7" s="318" customFormat="1" ht="17.25" customHeight="1">
      <c r="A32" s="337" t="s">
        <v>950</v>
      </c>
      <c r="B32" s="338"/>
      <c r="C32" s="339"/>
      <c r="D32" s="340"/>
      <c r="E32" s="340"/>
      <c r="F32" s="340"/>
      <c r="G32" s="341"/>
    </row>
    <row r="33" spans="1:7" s="318" customFormat="1" ht="17.25" customHeight="1">
      <c r="A33" s="337" t="s">
        <v>951</v>
      </c>
      <c r="B33" s="338"/>
      <c r="C33" s="339"/>
      <c r="D33" s="340"/>
      <c r="E33" s="340"/>
      <c r="F33" s="340"/>
      <c r="G33" s="341"/>
    </row>
    <row r="34" spans="1:7" s="318" customFormat="1" ht="16.5" customHeight="1">
      <c r="A34" s="337" t="s">
        <v>982</v>
      </c>
      <c r="B34" s="338"/>
      <c r="C34" s="339"/>
      <c r="D34" s="340"/>
      <c r="E34" s="340"/>
      <c r="F34" s="340"/>
      <c r="G34" s="341"/>
    </row>
    <row r="35" spans="1:7" s="318" customFormat="1" ht="16.5" customHeight="1">
      <c r="A35" s="337" t="s">
        <v>983</v>
      </c>
      <c r="B35" s="342">
        <v>7.7</v>
      </c>
      <c r="C35" s="339"/>
      <c r="D35" s="340"/>
      <c r="E35" s="340"/>
      <c r="F35" s="340"/>
      <c r="G35" s="341"/>
    </row>
    <row r="36" spans="1:7" s="318" customFormat="1" ht="16.5" customHeight="1">
      <c r="A36" s="337" t="s">
        <v>984</v>
      </c>
      <c r="B36" s="338"/>
      <c r="C36" s="339"/>
      <c r="D36" s="340"/>
      <c r="E36" s="340"/>
      <c r="F36" s="340"/>
      <c r="G36" s="341"/>
    </row>
    <row r="37" spans="1:7" s="318" customFormat="1" ht="17.25" customHeight="1">
      <c r="A37" s="337" t="s">
        <v>985</v>
      </c>
      <c r="B37" s="342">
        <v>1470</v>
      </c>
      <c r="C37" s="361"/>
      <c r="D37" s="362"/>
      <c r="E37" s="362"/>
      <c r="F37" s="362"/>
      <c r="G37" s="363"/>
    </row>
    <row r="38" spans="1:7" s="318" customFormat="1" ht="15.75" customHeight="1">
      <c r="A38" s="337" t="s">
        <v>986</v>
      </c>
      <c r="B38" s="342"/>
      <c r="C38" s="364" t="s">
        <v>987</v>
      </c>
      <c r="D38" s="364" t="s">
        <v>988</v>
      </c>
      <c r="E38" s="364" t="s">
        <v>989</v>
      </c>
      <c r="F38" s="364" t="s">
        <v>990</v>
      </c>
      <c r="G38" s="364" t="s">
        <v>957</v>
      </c>
    </row>
    <row r="39" spans="1:7" s="318" customFormat="1" ht="20.45" customHeight="1">
      <c r="A39" s="337"/>
      <c r="B39" s="338"/>
      <c r="C39" s="365">
        <v>22</v>
      </c>
      <c r="D39" s="366">
        <v>380</v>
      </c>
      <c r="E39" s="366">
        <v>41.3</v>
      </c>
      <c r="F39" s="366">
        <v>3</v>
      </c>
      <c r="G39" s="366">
        <v>50</v>
      </c>
    </row>
    <row r="40" spans="1:7" s="318" customFormat="1" ht="18.75" customHeight="1">
      <c r="A40" s="1285" t="s">
        <v>991</v>
      </c>
      <c r="B40" s="1286"/>
      <c r="C40" s="1286"/>
      <c r="D40" s="1286"/>
      <c r="E40" s="1286"/>
      <c r="F40" s="1286"/>
      <c r="G40" s="1287"/>
    </row>
    <row r="41" spans="1:7" s="318" customFormat="1" ht="15.75" customHeight="1">
      <c r="A41" s="367" t="s">
        <v>992</v>
      </c>
      <c r="B41" s="368"/>
      <c r="C41" s="334"/>
      <c r="D41" s="335"/>
      <c r="E41" s="335"/>
      <c r="F41" s="335"/>
      <c r="G41" s="336"/>
    </row>
    <row r="42" spans="1:7" s="318" customFormat="1" ht="15.75" customHeight="1">
      <c r="A42" s="359" t="s">
        <v>993</v>
      </c>
      <c r="B42" s="342">
        <v>90</v>
      </c>
      <c r="C42" s="361"/>
      <c r="D42" s="362"/>
      <c r="E42" s="362"/>
      <c r="F42" s="340"/>
      <c r="G42" s="341"/>
    </row>
    <row r="43" spans="1:7" s="318" customFormat="1" ht="18.75" customHeight="1">
      <c r="A43" s="359" t="s">
        <v>994</v>
      </c>
      <c r="B43" s="342"/>
      <c r="C43" s="361"/>
      <c r="D43" s="362"/>
      <c r="E43" s="362"/>
      <c r="F43" s="340"/>
      <c r="G43" s="341"/>
    </row>
    <row r="44" spans="1:7" s="318" customFormat="1" ht="17.25" customHeight="1">
      <c r="A44" s="369" t="s">
        <v>986</v>
      </c>
      <c r="B44" s="370"/>
      <c r="C44" s="371" t="s">
        <v>995</v>
      </c>
      <c r="D44" s="371" t="s">
        <v>996</v>
      </c>
      <c r="E44" s="371" t="s">
        <v>997</v>
      </c>
      <c r="F44" s="351"/>
      <c r="G44" s="352"/>
    </row>
    <row r="45" spans="1:7" ht="21" customHeight="1">
      <c r="A45" s="327"/>
      <c r="B45" s="353"/>
      <c r="C45" s="353"/>
      <c r="D45" s="327"/>
      <c r="E45" s="327"/>
      <c r="F45" s="327"/>
      <c r="G45" s="354"/>
    </row>
    <row r="46" spans="1:7" s="355" customFormat="1" ht="21" customHeight="1">
      <c r="B46" s="356" t="s">
        <v>962</v>
      </c>
    </row>
    <row r="47" spans="1:7" ht="21" customHeight="1">
      <c r="A47" s="327"/>
    </row>
    <row r="48" spans="1:7">
      <c r="A48" s="327"/>
    </row>
    <row r="49" spans="1:1">
      <c r="A49" s="327"/>
    </row>
    <row r="50" spans="1:1">
      <c r="A50" s="327"/>
    </row>
    <row r="51" spans="1:1">
      <c r="A51" s="327"/>
    </row>
    <row r="52" spans="1:1">
      <c r="A52" s="327"/>
    </row>
    <row r="53" spans="1:1">
      <c r="A53" s="327"/>
    </row>
    <row r="54" spans="1:1">
      <c r="A54" s="327"/>
    </row>
    <row r="55" spans="1:1">
      <c r="A55" s="327"/>
    </row>
    <row r="56" spans="1:1">
      <c r="A56" s="327"/>
    </row>
    <row r="57" spans="1:1">
      <c r="A57" s="327"/>
    </row>
    <row r="58" spans="1:1">
      <c r="A58" s="327"/>
    </row>
    <row r="59" spans="1:1">
      <c r="A59" s="327"/>
    </row>
    <row r="60" spans="1:1">
      <c r="A60" s="327"/>
    </row>
    <row r="61" spans="1:1">
      <c r="A61" s="327"/>
    </row>
    <row r="62" spans="1:1">
      <c r="A62" s="327"/>
    </row>
    <row r="63" spans="1:1">
      <c r="A63" s="327"/>
    </row>
    <row r="64" spans="1:1">
      <c r="A64" s="327"/>
    </row>
    <row r="65" spans="1:1">
      <c r="A65" s="327"/>
    </row>
    <row r="66" spans="1:1">
      <c r="A66" s="327"/>
    </row>
    <row r="67" spans="1:1">
      <c r="A67" s="327"/>
    </row>
    <row r="68" spans="1:1">
      <c r="A68" s="327"/>
    </row>
    <row r="69" spans="1:1">
      <c r="A69" s="327"/>
    </row>
    <row r="70" spans="1:1">
      <c r="A70" s="327"/>
    </row>
    <row r="71" spans="1:1">
      <c r="A71" s="327"/>
    </row>
    <row r="72" spans="1:1">
      <c r="A72" s="327"/>
    </row>
    <row r="73" spans="1:1">
      <c r="A73" s="327"/>
    </row>
    <row r="74" spans="1:1">
      <c r="A74" s="327"/>
    </row>
    <row r="75" spans="1:1">
      <c r="A75" s="327"/>
    </row>
    <row r="76" spans="1:1">
      <c r="A76" s="327"/>
    </row>
    <row r="77" spans="1:1">
      <c r="A77" s="327"/>
    </row>
    <row r="78" spans="1:1">
      <c r="A78" s="327"/>
    </row>
    <row r="79" spans="1:1">
      <c r="A79" s="327"/>
    </row>
    <row r="80" spans="1:1">
      <c r="A80" s="327"/>
    </row>
    <row r="81" spans="1:1">
      <c r="A81" s="327"/>
    </row>
    <row r="82" spans="1:1">
      <c r="A82" s="327"/>
    </row>
    <row r="83" spans="1:1">
      <c r="A83" s="327"/>
    </row>
    <row r="84" spans="1:1">
      <c r="A84" s="327"/>
    </row>
    <row r="85" spans="1:1">
      <c r="A85" s="327"/>
    </row>
    <row r="86" spans="1:1">
      <c r="A86" s="327"/>
    </row>
    <row r="87" spans="1:1">
      <c r="A87" s="327"/>
    </row>
    <row r="88" spans="1:1">
      <c r="A88" s="327"/>
    </row>
    <row r="89" spans="1:1">
      <c r="A89" s="327"/>
    </row>
    <row r="90" spans="1:1">
      <c r="A90" s="327"/>
    </row>
    <row r="91" spans="1:1">
      <c r="A91" s="327"/>
    </row>
    <row r="92" spans="1:1">
      <c r="A92" s="327"/>
    </row>
    <row r="93" spans="1:1">
      <c r="A93" s="327"/>
    </row>
    <row r="94" spans="1:1">
      <c r="A94" s="327"/>
    </row>
    <row r="95" spans="1:1">
      <c r="A95" s="327"/>
    </row>
    <row r="96" spans="1:1">
      <c r="A96" s="327"/>
    </row>
    <row r="97" spans="1:1">
      <c r="A97" s="327"/>
    </row>
    <row r="98" spans="1:1">
      <c r="A98" s="327"/>
    </row>
    <row r="99" spans="1:1">
      <c r="A99" s="327"/>
    </row>
    <row r="100" spans="1:1">
      <c r="A100" s="327"/>
    </row>
    <row r="101" spans="1:1">
      <c r="A101" s="327"/>
    </row>
    <row r="102" spans="1:1">
      <c r="A102" s="327"/>
    </row>
    <row r="103" spans="1:1">
      <c r="A103" s="327"/>
    </row>
    <row r="104" spans="1:1">
      <c r="A104" s="327"/>
    </row>
    <row r="105" spans="1:1">
      <c r="A105" s="327"/>
    </row>
    <row r="106" spans="1:1">
      <c r="A106" s="327"/>
    </row>
    <row r="107" spans="1:1">
      <c r="A107" s="327"/>
    </row>
    <row r="108" spans="1:1">
      <c r="A108" s="327"/>
    </row>
    <row r="109" spans="1:1">
      <c r="A109" s="327"/>
    </row>
    <row r="110" spans="1:1">
      <c r="A110" s="327"/>
    </row>
    <row r="111" spans="1:1">
      <c r="A111" s="327"/>
    </row>
    <row r="112" spans="1:1">
      <c r="A112" s="327"/>
    </row>
    <row r="113" spans="1:1">
      <c r="A113" s="327"/>
    </row>
    <row r="114" spans="1:1">
      <c r="A114" s="327"/>
    </row>
    <row r="115" spans="1:1">
      <c r="A115" s="327"/>
    </row>
    <row r="116" spans="1:1">
      <c r="A116" s="327"/>
    </row>
    <row r="117" spans="1:1">
      <c r="A117" s="327"/>
    </row>
    <row r="118" spans="1:1">
      <c r="A118" s="327"/>
    </row>
    <row r="119" spans="1:1">
      <c r="A119" s="327"/>
    </row>
    <row r="120" spans="1:1">
      <c r="A120" s="327"/>
    </row>
    <row r="121" spans="1:1">
      <c r="A121" s="327"/>
    </row>
    <row r="122" spans="1:1">
      <c r="A122" s="327"/>
    </row>
    <row r="123" spans="1:1">
      <c r="A123" s="327"/>
    </row>
    <row r="124" spans="1:1">
      <c r="A124" s="327"/>
    </row>
    <row r="125" spans="1:1">
      <c r="A125" s="327"/>
    </row>
    <row r="126" spans="1:1">
      <c r="A126" s="327"/>
    </row>
    <row r="127" spans="1:1">
      <c r="A127" s="327"/>
    </row>
    <row r="128" spans="1:1">
      <c r="A128" s="327"/>
    </row>
    <row r="129" spans="1:1">
      <c r="A129" s="327"/>
    </row>
    <row r="130" spans="1:1">
      <c r="A130" s="327"/>
    </row>
    <row r="131" spans="1:1">
      <c r="A131" s="327"/>
    </row>
    <row r="132" spans="1:1">
      <c r="A132" s="327"/>
    </row>
    <row r="133" spans="1:1">
      <c r="A133" s="327"/>
    </row>
    <row r="134" spans="1:1">
      <c r="A134" s="327"/>
    </row>
    <row r="135" spans="1:1">
      <c r="A135" s="327"/>
    </row>
    <row r="136" spans="1:1">
      <c r="A136" s="327"/>
    </row>
    <row r="137" spans="1:1">
      <c r="A137" s="327"/>
    </row>
    <row r="138" spans="1:1">
      <c r="A138" s="327"/>
    </row>
    <row r="139" spans="1:1">
      <c r="A139" s="327"/>
    </row>
    <row r="140" spans="1:1">
      <c r="A140" s="327"/>
    </row>
    <row r="141" spans="1:1">
      <c r="A141" s="327"/>
    </row>
    <row r="142" spans="1:1">
      <c r="A142" s="327"/>
    </row>
    <row r="143" spans="1:1">
      <c r="A143" s="327"/>
    </row>
    <row r="144" spans="1:1">
      <c r="A144" s="327"/>
    </row>
    <row r="145" spans="1:1">
      <c r="A145" s="327"/>
    </row>
    <row r="146" spans="1:1">
      <c r="A146" s="327"/>
    </row>
    <row r="147" spans="1:1">
      <c r="A147" s="327"/>
    </row>
    <row r="148" spans="1:1">
      <c r="A148" s="327"/>
    </row>
    <row r="149" spans="1:1">
      <c r="A149" s="327"/>
    </row>
    <row r="150" spans="1:1">
      <c r="A150" s="327"/>
    </row>
    <row r="151" spans="1:1">
      <c r="A151" s="327"/>
    </row>
    <row r="152" spans="1:1">
      <c r="A152" s="327"/>
    </row>
    <row r="153" spans="1:1">
      <c r="A153" s="327"/>
    </row>
    <row r="154" spans="1:1">
      <c r="A154" s="327"/>
    </row>
    <row r="155" spans="1:1">
      <c r="A155" s="327"/>
    </row>
    <row r="156" spans="1:1">
      <c r="A156" s="327"/>
    </row>
    <row r="157" spans="1:1">
      <c r="A157" s="327"/>
    </row>
    <row r="158" spans="1:1">
      <c r="A158" s="327"/>
    </row>
    <row r="159" spans="1:1">
      <c r="A159" s="327"/>
    </row>
    <row r="160" spans="1:1">
      <c r="A160" s="327"/>
    </row>
    <row r="161" spans="1:1">
      <c r="A161" s="327"/>
    </row>
    <row r="162" spans="1:1">
      <c r="A162" s="327"/>
    </row>
    <row r="163" spans="1:1">
      <c r="A163" s="327"/>
    </row>
    <row r="164" spans="1:1">
      <c r="A164" s="327"/>
    </row>
    <row r="165" spans="1:1">
      <c r="A165" s="327"/>
    </row>
    <row r="166" spans="1:1">
      <c r="A166" s="327"/>
    </row>
    <row r="167" spans="1:1">
      <c r="A167" s="327"/>
    </row>
    <row r="168" spans="1:1">
      <c r="A168" s="327"/>
    </row>
    <row r="169" spans="1:1">
      <c r="A169" s="327"/>
    </row>
    <row r="170" spans="1:1">
      <c r="A170" s="327"/>
    </row>
    <row r="171" spans="1:1">
      <c r="A171" s="327"/>
    </row>
    <row r="172" spans="1:1">
      <c r="A172" s="327"/>
    </row>
    <row r="173" spans="1:1">
      <c r="A173" s="327"/>
    </row>
    <row r="174" spans="1:1">
      <c r="A174" s="327"/>
    </row>
    <row r="175" spans="1:1">
      <c r="A175" s="327"/>
    </row>
    <row r="176" spans="1:1">
      <c r="A176" s="327"/>
    </row>
    <row r="177" spans="1:1">
      <c r="A177" s="327"/>
    </row>
    <row r="178" spans="1:1">
      <c r="A178" s="327"/>
    </row>
    <row r="179" spans="1:1">
      <c r="A179" s="327"/>
    </row>
    <row r="180" spans="1:1">
      <c r="A180" s="327"/>
    </row>
    <row r="181" spans="1:1">
      <c r="A181" s="327"/>
    </row>
    <row r="182" spans="1:1">
      <c r="A182" s="327"/>
    </row>
    <row r="183" spans="1:1">
      <c r="A183" s="327"/>
    </row>
    <row r="184" spans="1:1">
      <c r="A184" s="327"/>
    </row>
    <row r="185" spans="1:1">
      <c r="A185" s="327"/>
    </row>
    <row r="186" spans="1:1">
      <c r="A186" s="327"/>
    </row>
    <row r="187" spans="1:1">
      <c r="A187" s="327"/>
    </row>
    <row r="188" spans="1:1">
      <c r="A188" s="327"/>
    </row>
    <row r="189" spans="1:1">
      <c r="A189" s="327"/>
    </row>
    <row r="190" spans="1:1">
      <c r="A190" s="327"/>
    </row>
    <row r="191" spans="1:1">
      <c r="A191" s="327"/>
    </row>
    <row r="192" spans="1:1">
      <c r="A192" s="327"/>
    </row>
    <row r="193" spans="1:1">
      <c r="A193" s="327"/>
    </row>
    <row r="194" spans="1:1">
      <c r="A194" s="327"/>
    </row>
    <row r="195" spans="1:1">
      <c r="A195" s="327"/>
    </row>
    <row r="196" spans="1:1">
      <c r="A196" s="327"/>
    </row>
    <row r="197" spans="1:1">
      <c r="A197" s="327"/>
    </row>
    <row r="198" spans="1:1">
      <c r="A198" s="327"/>
    </row>
    <row r="199" spans="1:1">
      <c r="A199" s="327"/>
    </row>
    <row r="200" spans="1:1">
      <c r="A200" s="327"/>
    </row>
    <row r="201" spans="1:1">
      <c r="A201" s="327"/>
    </row>
    <row r="202" spans="1:1">
      <c r="A202" s="327"/>
    </row>
    <row r="203" spans="1:1">
      <c r="A203" s="327"/>
    </row>
    <row r="204" spans="1:1">
      <c r="A204" s="327"/>
    </row>
    <row r="205" spans="1:1">
      <c r="A205" s="327"/>
    </row>
    <row r="206" spans="1:1">
      <c r="A206" s="327"/>
    </row>
    <row r="207" spans="1:1">
      <c r="A207" s="327"/>
    </row>
    <row r="208" spans="1:1">
      <c r="A208" s="327"/>
    </row>
    <row r="209" spans="1:1">
      <c r="A209" s="327"/>
    </row>
    <row r="210" spans="1:1">
      <c r="A210" s="327"/>
    </row>
    <row r="211" spans="1:1">
      <c r="A211" s="327"/>
    </row>
    <row r="212" spans="1:1">
      <c r="A212" s="327"/>
    </row>
    <row r="213" spans="1:1">
      <c r="A213" s="327"/>
    </row>
    <row r="214" spans="1:1">
      <c r="A214" s="327"/>
    </row>
    <row r="215" spans="1:1">
      <c r="A215" s="327"/>
    </row>
    <row r="216" spans="1:1">
      <c r="A216" s="327"/>
    </row>
    <row r="217" spans="1:1">
      <c r="A217" s="327"/>
    </row>
    <row r="218" spans="1:1">
      <c r="A218" s="327"/>
    </row>
    <row r="219" spans="1:1">
      <c r="A219" s="327"/>
    </row>
    <row r="220" spans="1:1">
      <c r="A220" s="327"/>
    </row>
    <row r="221" spans="1:1">
      <c r="A221" s="327"/>
    </row>
    <row r="222" spans="1:1">
      <c r="A222" s="327"/>
    </row>
    <row r="223" spans="1:1">
      <c r="A223" s="327"/>
    </row>
    <row r="224" spans="1:1">
      <c r="A224" s="327"/>
    </row>
    <row r="225" spans="1:1">
      <c r="A225" s="327"/>
    </row>
    <row r="226" spans="1:1">
      <c r="A226" s="327"/>
    </row>
    <row r="227" spans="1:1">
      <c r="A227" s="327"/>
    </row>
    <row r="228" spans="1:1">
      <c r="A228" s="327"/>
    </row>
    <row r="229" spans="1:1">
      <c r="A229" s="327"/>
    </row>
    <row r="230" spans="1:1">
      <c r="A230" s="327"/>
    </row>
    <row r="231" spans="1:1">
      <c r="A231" s="327"/>
    </row>
    <row r="232" spans="1:1">
      <c r="A232" s="327"/>
    </row>
    <row r="233" spans="1:1">
      <c r="A233" s="327"/>
    </row>
    <row r="234" spans="1:1">
      <c r="A234" s="327"/>
    </row>
    <row r="235" spans="1:1">
      <c r="A235" s="327"/>
    </row>
    <row r="236" spans="1:1">
      <c r="A236" s="327"/>
    </row>
    <row r="237" spans="1:1">
      <c r="A237" s="327"/>
    </row>
    <row r="238" spans="1:1">
      <c r="A238" s="327"/>
    </row>
    <row r="239" spans="1:1">
      <c r="A239" s="327"/>
    </row>
    <row r="240" spans="1:1">
      <c r="A240" s="327"/>
    </row>
    <row r="241" spans="1:1">
      <c r="A241" s="327"/>
    </row>
    <row r="242" spans="1:1">
      <c r="A242" s="327"/>
    </row>
    <row r="243" spans="1:1">
      <c r="A243" s="327"/>
    </row>
    <row r="244" spans="1:1">
      <c r="A244" s="327"/>
    </row>
    <row r="245" spans="1:1">
      <c r="A245" s="327"/>
    </row>
    <row r="246" spans="1:1">
      <c r="A246" s="327"/>
    </row>
    <row r="247" spans="1:1">
      <c r="A247" s="327"/>
    </row>
    <row r="248" spans="1:1">
      <c r="A248" s="327"/>
    </row>
    <row r="249" spans="1:1">
      <c r="A249" s="327"/>
    </row>
    <row r="250" spans="1:1">
      <c r="A250" s="327"/>
    </row>
    <row r="251" spans="1:1">
      <c r="A251" s="327"/>
    </row>
    <row r="252" spans="1:1">
      <c r="A252" s="327"/>
    </row>
    <row r="253" spans="1:1">
      <c r="A253" s="327"/>
    </row>
    <row r="254" spans="1:1">
      <c r="A254" s="327"/>
    </row>
    <row r="255" spans="1:1">
      <c r="A255" s="327"/>
    </row>
    <row r="256" spans="1:1">
      <c r="A256" s="327"/>
    </row>
    <row r="257" spans="1:1">
      <c r="A257" s="327"/>
    </row>
    <row r="258" spans="1:1">
      <c r="A258" s="327"/>
    </row>
    <row r="259" spans="1:1">
      <c r="A259" s="327"/>
    </row>
    <row r="260" spans="1:1">
      <c r="A260" s="327"/>
    </row>
    <row r="261" spans="1:1">
      <c r="A261" s="327"/>
    </row>
    <row r="262" spans="1:1">
      <c r="A262" s="327"/>
    </row>
    <row r="263" spans="1:1">
      <c r="A263" s="327"/>
    </row>
    <row r="264" spans="1:1">
      <c r="A264" s="327"/>
    </row>
    <row r="265" spans="1:1">
      <c r="A265" s="327"/>
    </row>
    <row r="266" spans="1:1">
      <c r="A266" s="327"/>
    </row>
    <row r="267" spans="1:1">
      <c r="A267" s="327"/>
    </row>
    <row r="268" spans="1:1">
      <c r="A268" s="327"/>
    </row>
    <row r="269" spans="1:1">
      <c r="A269" s="327"/>
    </row>
    <row r="270" spans="1:1">
      <c r="A270" s="327"/>
    </row>
    <row r="271" spans="1:1">
      <c r="A271" s="327"/>
    </row>
    <row r="272" spans="1:1">
      <c r="A272" s="327"/>
    </row>
    <row r="273" spans="1:1">
      <c r="A273" s="327"/>
    </row>
    <row r="274" spans="1:1">
      <c r="A274" s="327"/>
    </row>
    <row r="275" spans="1:1">
      <c r="A275" s="327"/>
    </row>
    <row r="276" spans="1:1">
      <c r="A276" s="327"/>
    </row>
    <row r="277" spans="1:1">
      <c r="A277" s="327"/>
    </row>
    <row r="278" spans="1:1">
      <c r="A278" s="327"/>
    </row>
    <row r="279" spans="1:1">
      <c r="A279" s="327"/>
    </row>
    <row r="280" spans="1:1">
      <c r="A280" s="327"/>
    </row>
    <row r="281" spans="1:1">
      <c r="A281" s="327"/>
    </row>
    <row r="282" spans="1:1">
      <c r="A282" s="327"/>
    </row>
    <row r="283" spans="1:1">
      <c r="A283" s="327"/>
    </row>
    <row r="284" spans="1:1">
      <c r="A284" s="327"/>
    </row>
    <row r="285" spans="1:1">
      <c r="A285" s="327"/>
    </row>
    <row r="286" spans="1:1">
      <c r="A286" s="327"/>
    </row>
    <row r="287" spans="1:1">
      <c r="A287" s="327"/>
    </row>
    <row r="288" spans="1:1">
      <c r="A288" s="327"/>
    </row>
    <row r="289" spans="1:1">
      <c r="A289" s="327"/>
    </row>
    <row r="290" spans="1:1">
      <c r="A290" s="327"/>
    </row>
    <row r="291" spans="1:1">
      <c r="A291" s="327"/>
    </row>
    <row r="292" spans="1:1">
      <c r="A292" s="327"/>
    </row>
    <row r="293" spans="1:1">
      <c r="A293" s="327"/>
    </row>
    <row r="294" spans="1:1">
      <c r="A294" s="327"/>
    </row>
    <row r="295" spans="1:1">
      <c r="A295" s="327"/>
    </row>
    <row r="296" spans="1:1">
      <c r="A296" s="327"/>
    </row>
    <row r="297" spans="1:1">
      <c r="A297" s="327"/>
    </row>
    <row r="298" spans="1:1">
      <c r="A298" s="327"/>
    </row>
    <row r="299" spans="1:1">
      <c r="A299" s="327"/>
    </row>
    <row r="300" spans="1:1">
      <c r="A300" s="327"/>
    </row>
    <row r="301" spans="1:1">
      <c r="A301" s="327"/>
    </row>
    <row r="302" spans="1:1">
      <c r="A302" s="327"/>
    </row>
    <row r="303" spans="1:1">
      <c r="A303" s="327"/>
    </row>
    <row r="304" spans="1:1">
      <c r="A304" s="327"/>
    </row>
    <row r="305" spans="1:1">
      <c r="A305" s="327"/>
    </row>
    <row r="306" spans="1:1">
      <c r="A306" s="327"/>
    </row>
    <row r="307" spans="1:1">
      <c r="A307" s="327"/>
    </row>
    <row r="308" spans="1:1">
      <c r="A308" s="327"/>
    </row>
    <row r="309" spans="1:1">
      <c r="A309" s="327"/>
    </row>
    <row r="310" spans="1:1">
      <c r="A310" s="327"/>
    </row>
    <row r="311" spans="1:1">
      <c r="A311" s="327"/>
    </row>
    <row r="312" spans="1:1">
      <c r="A312" s="327"/>
    </row>
    <row r="313" spans="1:1">
      <c r="A313" s="327"/>
    </row>
    <row r="314" spans="1:1">
      <c r="A314" s="327"/>
    </row>
    <row r="315" spans="1:1">
      <c r="A315" s="327"/>
    </row>
    <row r="316" spans="1:1">
      <c r="A316" s="327"/>
    </row>
    <row r="317" spans="1:1">
      <c r="A317" s="327"/>
    </row>
    <row r="318" spans="1:1">
      <c r="A318" s="327"/>
    </row>
    <row r="319" spans="1:1">
      <c r="A319" s="327"/>
    </row>
    <row r="320" spans="1:1">
      <c r="A320" s="327"/>
    </row>
    <row r="321" spans="1:1">
      <c r="A321" s="327"/>
    </row>
    <row r="322" spans="1:1">
      <c r="A322" s="327"/>
    </row>
    <row r="323" spans="1:1">
      <c r="A323" s="327"/>
    </row>
    <row r="324" spans="1:1">
      <c r="A324" s="327"/>
    </row>
    <row r="325" spans="1:1">
      <c r="A325" s="327"/>
    </row>
    <row r="326" spans="1:1">
      <c r="A326" s="327"/>
    </row>
    <row r="327" spans="1:1">
      <c r="A327" s="327"/>
    </row>
    <row r="328" spans="1:1">
      <c r="A328" s="327"/>
    </row>
    <row r="329" spans="1:1">
      <c r="A329" s="327"/>
    </row>
    <row r="330" spans="1:1">
      <c r="A330" s="327"/>
    </row>
    <row r="331" spans="1:1">
      <c r="A331" s="327"/>
    </row>
    <row r="332" spans="1:1">
      <c r="A332" s="327"/>
    </row>
    <row r="333" spans="1:1">
      <c r="A333" s="327"/>
    </row>
    <row r="334" spans="1:1">
      <c r="A334" s="327"/>
    </row>
    <row r="335" spans="1:1">
      <c r="A335" s="327"/>
    </row>
    <row r="336" spans="1:1">
      <c r="A336" s="327"/>
    </row>
    <row r="337" spans="1:1">
      <c r="A337" s="327"/>
    </row>
    <row r="338" spans="1:1">
      <c r="A338" s="327"/>
    </row>
    <row r="339" spans="1:1">
      <c r="A339" s="327"/>
    </row>
    <row r="340" spans="1:1">
      <c r="A340" s="327"/>
    </row>
    <row r="341" spans="1:1">
      <c r="A341" s="327"/>
    </row>
    <row r="342" spans="1:1">
      <c r="A342" s="327"/>
    </row>
    <row r="343" spans="1:1">
      <c r="A343" s="327"/>
    </row>
    <row r="344" spans="1:1">
      <c r="A344" s="327"/>
    </row>
    <row r="345" spans="1:1">
      <c r="A345" s="327"/>
    </row>
    <row r="346" spans="1:1">
      <c r="A346" s="327"/>
    </row>
    <row r="347" spans="1:1">
      <c r="A347" s="327"/>
    </row>
    <row r="348" spans="1:1">
      <c r="A348" s="327"/>
    </row>
    <row r="349" spans="1:1">
      <c r="A349" s="327"/>
    </row>
    <row r="350" spans="1:1">
      <c r="A350" s="327"/>
    </row>
    <row r="351" spans="1:1">
      <c r="A351" s="327"/>
    </row>
    <row r="352" spans="1:1">
      <c r="A352" s="327"/>
    </row>
    <row r="353" spans="1:1">
      <c r="A353" s="327"/>
    </row>
    <row r="354" spans="1:1">
      <c r="A354" s="327"/>
    </row>
    <row r="355" spans="1:1">
      <c r="A355" s="327"/>
    </row>
    <row r="356" spans="1:1">
      <c r="A356" s="327"/>
    </row>
    <row r="357" spans="1:1">
      <c r="A357" s="327"/>
    </row>
    <row r="358" spans="1:1">
      <c r="A358" s="327"/>
    </row>
    <row r="359" spans="1:1">
      <c r="A359" s="327"/>
    </row>
    <row r="360" spans="1:1">
      <c r="A360" s="327"/>
    </row>
    <row r="361" spans="1:1">
      <c r="A361" s="327"/>
    </row>
    <row r="362" spans="1:1">
      <c r="A362" s="327"/>
    </row>
    <row r="363" spans="1:1">
      <c r="A363" s="327"/>
    </row>
    <row r="364" spans="1:1">
      <c r="A364" s="327"/>
    </row>
    <row r="365" spans="1:1">
      <c r="A365" s="327"/>
    </row>
    <row r="366" spans="1:1">
      <c r="A366" s="327"/>
    </row>
    <row r="367" spans="1:1">
      <c r="A367" s="327"/>
    </row>
    <row r="368" spans="1:1">
      <c r="A368" s="327"/>
    </row>
    <row r="369" spans="1:1">
      <c r="A369" s="327"/>
    </row>
    <row r="370" spans="1:1">
      <c r="A370" s="327"/>
    </row>
    <row r="371" spans="1:1">
      <c r="A371" s="327"/>
    </row>
    <row r="372" spans="1:1">
      <c r="A372" s="327"/>
    </row>
    <row r="373" spans="1:1">
      <c r="A373" s="327"/>
    </row>
    <row r="374" spans="1:1">
      <c r="A374" s="327"/>
    </row>
    <row r="375" spans="1:1">
      <c r="A375" s="327"/>
    </row>
    <row r="376" spans="1:1">
      <c r="A376" s="327"/>
    </row>
    <row r="377" spans="1:1">
      <c r="A377" s="327"/>
    </row>
    <row r="378" spans="1:1">
      <c r="A378" s="327"/>
    </row>
    <row r="379" spans="1:1">
      <c r="A379" s="327"/>
    </row>
    <row r="380" spans="1:1">
      <c r="A380" s="327"/>
    </row>
    <row r="381" spans="1:1">
      <c r="A381" s="327"/>
    </row>
    <row r="382" spans="1:1">
      <c r="A382" s="327"/>
    </row>
    <row r="383" spans="1:1">
      <c r="A383" s="327"/>
    </row>
    <row r="384" spans="1:1">
      <c r="A384" s="327"/>
    </row>
    <row r="385" spans="1:1">
      <c r="A385" s="327"/>
    </row>
    <row r="386" spans="1:1">
      <c r="A386" s="327"/>
    </row>
    <row r="387" spans="1:1">
      <c r="A387" s="327"/>
    </row>
    <row r="388" spans="1:1">
      <c r="A388" s="327"/>
    </row>
    <row r="389" spans="1:1">
      <c r="A389" s="327"/>
    </row>
    <row r="390" spans="1:1">
      <c r="A390" s="327"/>
    </row>
    <row r="391" spans="1:1">
      <c r="A391" s="327"/>
    </row>
    <row r="392" spans="1:1">
      <c r="A392" s="327"/>
    </row>
    <row r="393" spans="1:1">
      <c r="A393" s="327"/>
    </row>
    <row r="394" spans="1:1">
      <c r="A394" s="327"/>
    </row>
    <row r="395" spans="1:1">
      <c r="A395" s="327"/>
    </row>
    <row r="396" spans="1:1">
      <c r="A396" s="327"/>
    </row>
    <row r="397" spans="1:1">
      <c r="A397" s="327"/>
    </row>
    <row r="398" spans="1:1">
      <c r="A398" s="327"/>
    </row>
    <row r="399" spans="1:1">
      <c r="A399" s="327"/>
    </row>
    <row r="400" spans="1:1">
      <c r="A400" s="327"/>
    </row>
    <row r="401" spans="1:1">
      <c r="A401" s="327"/>
    </row>
    <row r="402" spans="1:1">
      <c r="A402" s="327"/>
    </row>
    <row r="403" spans="1:1">
      <c r="A403" s="327"/>
    </row>
    <row r="404" spans="1:1">
      <c r="A404" s="327"/>
    </row>
    <row r="405" spans="1:1">
      <c r="A405" s="327"/>
    </row>
    <row r="406" spans="1:1">
      <c r="A406" s="327"/>
    </row>
    <row r="407" spans="1:1">
      <c r="A407" s="327"/>
    </row>
    <row r="408" spans="1:1">
      <c r="A408" s="327"/>
    </row>
    <row r="409" spans="1:1">
      <c r="A409" s="327"/>
    </row>
    <row r="410" spans="1:1">
      <c r="A410" s="327"/>
    </row>
    <row r="411" spans="1:1">
      <c r="A411" s="327"/>
    </row>
    <row r="412" spans="1:1">
      <c r="A412" s="327"/>
    </row>
    <row r="413" spans="1:1">
      <c r="A413" s="327"/>
    </row>
    <row r="414" spans="1:1">
      <c r="A414" s="327"/>
    </row>
    <row r="415" spans="1:1">
      <c r="A415" s="327"/>
    </row>
    <row r="416" spans="1:1">
      <c r="A416" s="327"/>
    </row>
    <row r="417" spans="1:1">
      <c r="A417" s="327"/>
    </row>
    <row r="418" spans="1:1">
      <c r="A418" s="327"/>
    </row>
    <row r="419" spans="1:1">
      <c r="A419" s="327"/>
    </row>
    <row r="420" spans="1:1">
      <c r="A420" s="327"/>
    </row>
    <row r="421" spans="1:1">
      <c r="A421" s="327"/>
    </row>
    <row r="422" spans="1:1">
      <c r="A422" s="327"/>
    </row>
    <row r="423" spans="1:1">
      <c r="A423" s="327"/>
    </row>
    <row r="424" spans="1:1">
      <c r="A424" s="327"/>
    </row>
    <row r="425" spans="1:1">
      <c r="A425" s="327"/>
    </row>
    <row r="426" spans="1:1">
      <c r="A426" s="327"/>
    </row>
    <row r="427" spans="1:1">
      <c r="A427" s="327"/>
    </row>
    <row r="428" spans="1:1">
      <c r="A428" s="327"/>
    </row>
    <row r="429" spans="1:1">
      <c r="A429" s="327"/>
    </row>
    <row r="430" spans="1:1">
      <c r="A430" s="327"/>
    </row>
    <row r="431" spans="1:1">
      <c r="A431" s="327"/>
    </row>
    <row r="432" spans="1:1">
      <c r="A432" s="327"/>
    </row>
    <row r="433" spans="1:1">
      <c r="A433" s="327"/>
    </row>
    <row r="434" spans="1:1">
      <c r="A434" s="327"/>
    </row>
    <row r="435" spans="1:1">
      <c r="A435" s="327"/>
    </row>
    <row r="436" spans="1:1">
      <c r="A436" s="327"/>
    </row>
    <row r="437" spans="1:1">
      <c r="A437" s="327"/>
    </row>
    <row r="438" spans="1:1">
      <c r="A438" s="327"/>
    </row>
    <row r="439" spans="1:1">
      <c r="A439" s="327"/>
    </row>
    <row r="440" spans="1:1">
      <c r="A440" s="327"/>
    </row>
    <row r="441" spans="1:1">
      <c r="A441" s="327"/>
    </row>
    <row r="442" spans="1:1">
      <c r="A442" s="327"/>
    </row>
    <row r="443" spans="1:1">
      <c r="A443" s="327"/>
    </row>
    <row r="444" spans="1:1">
      <c r="A444" s="327"/>
    </row>
    <row r="445" spans="1:1">
      <c r="A445" s="327"/>
    </row>
    <row r="446" spans="1:1">
      <c r="A446" s="327"/>
    </row>
    <row r="447" spans="1:1">
      <c r="A447" s="327"/>
    </row>
    <row r="448" spans="1:1">
      <c r="A448" s="327"/>
    </row>
    <row r="449" spans="1:1">
      <c r="A449" s="327"/>
    </row>
    <row r="450" spans="1:1">
      <c r="A450" s="327"/>
    </row>
    <row r="451" spans="1:1">
      <c r="A451" s="327"/>
    </row>
    <row r="452" spans="1:1">
      <c r="A452" s="327"/>
    </row>
    <row r="453" spans="1:1">
      <c r="A453" s="327"/>
    </row>
    <row r="454" spans="1:1">
      <c r="A454" s="327"/>
    </row>
    <row r="455" spans="1:1">
      <c r="A455" s="327"/>
    </row>
    <row r="456" spans="1:1">
      <c r="A456" s="327"/>
    </row>
    <row r="457" spans="1:1">
      <c r="A457" s="327"/>
    </row>
    <row r="458" spans="1:1">
      <c r="A458" s="327"/>
    </row>
    <row r="459" spans="1:1">
      <c r="A459" s="327"/>
    </row>
    <row r="460" spans="1:1">
      <c r="A460" s="327"/>
    </row>
    <row r="461" spans="1:1">
      <c r="A461" s="327"/>
    </row>
    <row r="462" spans="1:1">
      <c r="A462" s="327"/>
    </row>
    <row r="463" spans="1:1">
      <c r="A463" s="327"/>
    </row>
    <row r="464" spans="1:1">
      <c r="A464" s="327"/>
    </row>
    <row r="465" spans="1:1">
      <c r="A465" s="327"/>
    </row>
    <row r="466" spans="1:1">
      <c r="A466" s="327"/>
    </row>
    <row r="467" spans="1:1">
      <c r="A467" s="327"/>
    </row>
    <row r="468" spans="1:1">
      <c r="A468" s="327"/>
    </row>
    <row r="469" spans="1:1">
      <c r="A469" s="327"/>
    </row>
    <row r="470" spans="1:1">
      <c r="A470" s="327"/>
    </row>
    <row r="471" spans="1:1">
      <c r="A471" s="327"/>
    </row>
    <row r="472" spans="1:1">
      <c r="A472" s="327"/>
    </row>
    <row r="473" spans="1:1">
      <c r="A473" s="327"/>
    </row>
    <row r="474" spans="1:1">
      <c r="A474" s="327"/>
    </row>
    <row r="475" spans="1:1">
      <c r="A475" s="327"/>
    </row>
    <row r="476" spans="1:1">
      <c r="A476" s="327"/>
    </row>
    <row r="477" spans="1:1">
      <c r="A477" s="327"/>
    </row>
    <row r="478" spans="1:1">
      <c r="A478" s="327"/>
    </row>
    <row r="479" spans="1:1">
      <c r="A479" s="327"/>
    </row>
    <row r="480" spans="1:1">
      <c r="A480" s="327"/>
    </row>
    <row r="481" spans="1:1">
      <c r="A481" s="327"/>
    </row>
    <row r="482" spans="1:1">
      <c r="A482" s="327"/>
    </row>
    <row r="483" spans="1:1">
      <c r="A483" s="327"/>
    </row>
    <row r="484" spans="1:1">
      <c r="A484" s="327"/>
    </row>
    <row r="485" spans="1:1">
      <c r="A485" s="327"/>
    </row>
    <row r="486" spans="1:1">
      <c r="A486" s="327"/>
    </row>
    <row r="487" spans="1:1">
      <c r="A487" s="327"/>
    </row>
    <row r="488" spans="1:1">
      <c r="A488" s="327"/>
    </row>
    <row r="489" spans="1:1">
      <c r="A489" s="327"/>
    </row>
    <row r="490" spans="1:1">
      <c r="A490" s="327"/>
    </row>
    <row r="491" spans="1:1">
      <c r="A491" s="327"/>
    </row>
    <row r="492" spans="1:1">
      <c r="A492" s="327"/>
    </row>
    <row r="493" spans="1:1">
      <c r="A493" s="327"/>
    </row>
    <row r="494" spans="1:1">
      <c r="A494" s="327"/>
    </row>
    <row r="495" spans="1:1">
      <c r="A495" s="327"/>
    </row>
    <row r="496" spans="1:1">
      <c r="A496" s="327"/>
    </row>
    <row r="497" spans="1:1">
      <c r="A497" s="327"/>
    </row>
    <row r="498" spans="1:1">
      <c r="A498" s="327"/>
    </row>
    <row r="499" spans="1:1">
      <c r="A499" s="327"/>
    </row>
    <row r="500" spans="1:1">
      <c r="A500" s="327"/>
    </row>
    <row r="501" spans="1:1">
      <c r="A501" s="327"/>
    </row>
    <row r="502" spans="1:1">
      <c r="A502" s="327"/>
    </row>
    <row r="503" spans="1:1">
      <c r="A503" s="327"/>
    </row>
    <row r="504" spans="1:1">
      <c r="A504" s="327"/>
    </row>
    <row r="505" spans="1:1">
      <c r="A505" s="327"/>
    </row>
    <row r="506" spans="1:1">
      <c r="A506" s="327"/>
    </row>
    <row r="507" spans="1:1">
      <c r="A507" s="327"/>
    </row>
    <row r="508" spans="1:1">
      <c r="A508" s="327"/>
    </row>
    <row r="509" spans="1:1">
      <c r="A509" s="327"/>
    </row>
    <row r="510" spans="1:1">
      <c r="A510" s="327"/>
    </row>
    <row r="511" spans="1:1">
      <c r="A511" s="327"/>
    </row>
    <row r="512" spans="1:1">
      <c r="A512" s="327"/>
    </row>
    <row r="513" spans="1:1">
      <c r="A513" s="327"/>
    </row>
    <row r="514" spans="1:1">
      <c r="A514" s="327"/>
    </row>
    <row r="515" spans="1:1">
      <c r="A515" s="327"/>
    </row>
    <row r="516" spans="1:1">
      <c r="A516" s="327"/>
    </row>
    <row r="517" spans="1:1">
      <c r="A517" s="327"/>
    </row>
    <row r="518" spans="1:1">
      <c r="A518" s="327"/>
    </row>
    <row r="519" spans="1:1">
      <c r="A519" s="327"/>
    </row>
    <row r="520" spans="1:1">
      <c r="A520" s="327"/>
    </row>
    <row r="521" spans="1:1">
      <c r="A521" s="327"/>
    </row>
    <row r="522" spans="1:1">
      <c r="A522" s="327"/>
    </row>
    <row r="523" spans="1:1">
      <c r="A523" s="327"/>
    </row>
    <row r="524" spans="1:1">
      <c r="A524" s="327"/>
    </row>
    <row r="525" spans="1:1">
      <c r="A525" s="327"/>
    </row>
    <row r="526" spans="1:1">
      <c r="A526" s="327"/>
    </row>
    <row r="527" spans="1:1">
      <c r="A527" s="327"/>
    </row>
    <row r="528" spans="1:1">
      <c r="A528" s="327"/>
    </row>
    <row r="529" spans="1:1">
      <c r="A529" s="327"/>
    </row>
    <row r="530" spans="1:1">
      <c r="A530" s="327"/>
    </row>
    <row r="531" spans="1:1">
      <c r="A531" s="327"/>
    </row>
    <row r="532" spans="1:1">
      <c r="A532" s="327"/>
    </row>
    <row r="533" spans="1:1">
      <c r="A533" s="327"/>
    </row>
    <row r="534" spans="1:1">
      <c r="A534" s="327"/>
    </row>
    <row r="535" spans="1:1">
      <c r="A535" s="327"/>
    </row>
    <row r="536" spans="1:1">
      <c r="A536" s="327"/>
    </row>
    <row r="537" spans="1:1">
      <c r="A537" s="327"/>
    </row>
    <row r="538" spans="1:1">
      <c r="A538" s="327"/>
    </row>
    <row r="539" spans="1:1">
      <c r="A539" s="327"/>
    </row>
    <row r="540" spans="1:1">
      <c r="A540" s="327"/>
    </row>
    <row r="541" spans="1:1">
      <c r="A541" s="327"/>
    </row>
    <row r="542" spans="1:1">
      <c r="A542" s="327"/>
    </row>
    <row r="543" spans="1:1">
      <c r="A543" s="327"/>
    </row>
    <row r="544" spans="1:1">
      <c r="A544" s="327"/>
    </row>
    <row r="545" spans="1:1">
      <c r="A545" s="327"/>
    </row>
    <row r="546" spans="1:1">
      <c r="A546" s="327"/>
    </row>
    <row r="547" spans="1:1">
      <c r="A547" s="327"/>
    </row>
    <row r="548" spans="1:1">
      <c r="A548" s="327"/>
    </row>
    <row r="549" spans="1:1">
      <c r="A549" s="327"/>
    </row>
    <row r="550" spans="1:1">
      <c r="A550" s="327"/>
    </row>
    <row r="551" spans="1:1">
      <c r="A551" s="327"/>
    </row>
    <row r="552" spans="1:1">
      <c r="A552" s="327"/>
    </row>
    <row r="553" spans="1:1">
      <c r="A553" s="327"/>
    </row>
    <row r="554" spans="1:1">
      <c r="A554" s="327"/>
    </row>
    <row r="555" spans="1:1">
      <c r="A555" s="327"/>
    </row>
    <row r="556" spans="1:1">
      <c r="A556" s="327"/>
    </row>
    <row r="557" spans="1:1">
      <c r="A557" s="327"/>
    </row>
    <row r="558" spans="1:1">
      <c r="A558" s="327"/>
    </row>
    <row r="559" spans="1:1">
      <c r="A559" s="327"/>
    </row>
    <row r="560" spans="1:1">
      <c r="A560" s="327"/>
    </row>
    <row r="561" spans="1:1">
      <c r="A561" s="327"/>
    </row>
    <row r="562" spans="1:1">
      <c r="A562" s="327"/>
    </row>
    <row r="563" spans="1:1">
      <c r="A563" s="327"/>
    </row>
    <row r="564" spans="1:1">
      <c r="A564" s="327"/>
    </row>
    <row r="565" spans="1:1">
      <c r="A565" s="327"/>
    </row>
    <row r="566" spans="1:1">
      <c r="A566" s="327"/>
    </row>
    <row r="567" spans="1:1">
      <c r="A567" s="327"/>
    </row>
    <row r="568" spans="1:1">
      <c r="A568" s="327"/>
    </row>
    <row r="569" spans="1:1">
      <c r="A569" s="327"/>
    </row>
    <row r="570" spans="1:1">
      <c r="A570" s="327"/>
    </row>
    <row r="571" spans="1:1">
      <c r="A571" s="327"/>
    </row>
    <row r="572" spans="1:1">
      <c r="A572" s="327"/>
    </row>
    <row r="573" spans="1:1">
      <c r="A573" s="327"/>
    </row>
    <row r="574" spans="1:1">
      <c r="A574" s="327"/>
    </row>
    <row r="575" spans="1:1">
      <c r="A575" s="327"/>
    </row>
    <row r="576" spans="1:1">
      <c r="A576" s="327"/>
    </row>
    <row r="577" spans="1:1">
      <c r="A577" s="327"/>
    </row>
    <row r="578" spans="1:1">
      <c r="A578" s="327"/>
    </row>
    <row r="579" spans="1:1">
      <c r="A579" s="327"/>
    </row>
    <row r="580" spans="1:1">
      <c r="A580" s="327"/>
    </row>
    <row r="581" spans="1:1">
      <c r="A581" s="327"/>
    </row>
    <row r="582" spans="1:1">
      <c r="A582" s="327"/>
    </row>
    <row r="583" spans="1:1">
      <c r="A583" s="327"/>
    </row>
    <row r="584" spans="1:1">
      <c r="A584" s="327"/>
    </row>
    <row r="585" spans="1:1">
      <c r="A585" s="327"/>
    </row>
    <row r="586" spans="1:1">
      <c r="A586" s="327"/>
    </row>
    <row r="587" spans="1:1">
      <c r="A587" s="327"/>
    </row>
    <row r="588" spans="1:1">
      <c r="A588" s="327"/>
    </row>
    <row r="589" spans="1:1">
      <c r="A589" s="327"/>
    </row>
    <row r="590" spans="1:1">
      <c r="A590" s="327"/>
    </row>
    <row r="591" spans="1:1">
      <c r="A591" s="327"/>
    </row>
    <row r="592" spans="1:1">
      <c r="A592" s="327"/>
    </row>
    <row r="593" spans="1:1">
      <c r="A593" s="327"/>
    </row>
    <row r="594" spans="1:1">
      <c r="A594" s="327"/>
    </row>
    <row r="595" spans="1:1">
      <c r="A595" s="327"/>
    </row>
    <row r="596" spans="1:1">
      <c r="A596" s="327"/>
    </row>
    <row r="597" spans="1:1">
      <c r="A597" s="327"/>
    </row>
    <row r="598" spans="1:1">
      <c r="A598" s="327"/>
    </row>
    <row r="599" spans="1:1">
      <c r="A599" s="327"/>
    </row>
    <row r="600" spans="1:1">
      <c r="A600" s="327"/>
    </row>
    <row r="601" spans="1:1">
      <c r="A601" s="327"/>
    </row>
    <row r="602" spans="1:1">
      <c r="A602" s="327"/>
    </row>
    <row r="603" spans="1:1">
      <c r="A603" s="327"/>
    </row>
    <row r="604" spans="1:1">
      <c r="A604" s="327"/>
    </row>
    <row r="605" spans="1:1">
      <c r="A605" s="327"/>
    </row>
    <row r="606" spans="1:1">
      <c r="A606" s="327"/>
    </row>
    <row r="607" spans="1:1">
      <c r="A607" s="327"/>
    </row>
    <row r="608" spans="1:1">
      <c r="A608" s="327"/>
    </row>
    <row r="609" spans="1:1">
      <c r="A609" s="327"/>
    </row>
    <row r="610" spans="1:1">
      <c r="A610" s="327"/>
    </row>
    <row r="611" spans="1:1">
      <c r="A611" s="327"/>
    </row>
    <row r="612" spans="1:1">
      <c r="A612" s="327"/>
    </row>
    <row r="613" spans="1:1">
      <c r="A613" s="327"/>
    </row>
    <row r="614" spans="1:1">
      <c r="A614" s="327"/>
    </row>
    <row r="615" spans="1:1">
      <c r="A615" s="327"/>
    </row>
    <row r="616" spans="1:1">
      <c r="A616" s="327"/>
    </row>
    <row r="617" spans="1:1">
      <c r="A617" s="327"/>
    </row>
    <row r="618" spans="1:1">
      <c r="A618" s="327"/>
    </row>
    <row r="619" spans="1:1">
      <c r="A619" s="327"/>
    </row>
    <row r="620" spans="1:1">
      <c r="A620" s="327"/>
    </row>
    <row r="621" spans="1:1">
      <c r="A621" s="327"/>
    </row>
    <row r="622" spans="1:1">
      <c r="A622" s="327"/>
    </row>
    <row r="623" spans="1:1">
      <c r="A623" s="327"/>
    </row>
    <row r="624" spans="1:1">
      <c r="A624" s="327"/>
    </row>
    <row r="625" spans="1:1">
      <c r="A625" s="327"/>
    </row>
    <row r="626" spans="1:1">
      <c r="A626" s="327"/>
    </row>
    <row r="627" spans="1:1">
      <c r="A627" s="327"/>
    </row>
    <row r="628" spans="1:1">
      <c r="A628" s="327"/>
    </row>
    <row r="629" spans="1:1">
      <c r="A629" s="327"/>
    </row>
    <row r="630" spans="1:1">
      <c r="A630" s="327"/>
    </row>
    <row r="631" spans="1:1">
      <c r="A631" s="327"/>
    </row>
    <row r="632" spans="1:1">
      <c r="A632" s="327"/>
    </row>
    <row r="633" spans="1:1">
      <c r="A633" s="327"/>
    </row>
    <row r="634" spans="1:1">
      <c r="A634" s="327"/>
    </row>
    <row r="635" spans="1:1">
      <c r="A635" s="327"/>
    </row>
    <row r="636" spans="1:1">
      <c r="A636" s="327"/>
    </row>
    <row r="637" spans="1:1">
      <c r="A637" s="327"/>
    </row>
    <row r="638" spans="1:1">
      <c r="A638" s="327"/>
    </row>
    <row r="639" spans="1:1">
      <c r="A639" s="327"/>
    </row>
    <row r="640" spans="1:1">
      <c r="A640" s="327"/>
    </row>
    <row r="641" spans="1:1">
      <c r="A641" s="327"/>
    </row>
    <row r="642" spans="1:1">
      <c r="A642" s="327"/>
    </row>
    <row r="643" spans="1:1">
      <c r="A643" s="327"/>
    </row>
    <row r="644" spans="1:1">
      <c r="A644" s="327"/>
    </row>
    <row r="645" spans="1:1">
      <c r="A645" s="327"/>
    </row>
    <row r="646" spans="1:1">
      <c r="A646" s="327"/>
    </row>
    <row r="647" spans="1:1">
      <c r="A647" s="327"/>
    </row>
    <row r="648" spans="1:1">
      <c r="A648" s="327"/>
    </row>
    <row r="649" spans="1:1">
      <c r="A649" s="327"/>
    </row>
    <row r="650" spans="1:1">
      <c r="A650" s="327"/>
    </row>
    <row r="651" spans="1:1">
      <c r="A651" s="327"/>
    </row>
    <row r="652" spans="1:1">
      <c r="A652" s="327"/>
    </row>
    <row r="653" spans="1:1">
      <c r="A653" s="327"/>
    </row>
    <row r="654" spans="1:1">
      <c r="A654" s="327"/>
    </row>
    <row r="655" spans="1:1">
      <c r="A655" s="327"/>
    </row>
    <row r="656" spans="1:1">
      <c r="A656" s="327"/>
    </row>
    <row r="657" spans="1:1">
      <c r="A657" s="327"/>
    </row>
    <row r="658" spans="1:1">
      <c r="A658" s="327"/>
    </row>
    <row r="659" spans="1:1">
      <c r="A659" s="327"/>
    </row>
    <row r="660" spans="1:1">
      <c r="A660" s="327"/>
    </row>
    <row r="661" spans="1:1">
      <c r="A661" s="327"/>
    </row>
    <row r="662" spans="1:1">
      <c r="A662" s="327"/>
    </row>
    <row r="663" spans="1:1">
      <c r="A663" s="327"/>
    </row>
    <row r="664" spans="1:1">
      <c r="A664" s="327"/>
    </row>
    <row r="665" spans="1:1">
      <c r="A665" s="327"/>
    </row>
    <row r="666" spans="1:1">
      <c r="A666" s="327"/>
    </row>
    <row r="667" spans="1:1">
      <c r="A667" s="327"/>
    </row>
    <row r="668" spans="1:1">
      <c r="A668" s="327"/>
    </row>
    <row r="669" spans="1:1">
      <c r="A669" s="327"/>
    </row>
    <row r="670" spans="1:1">
      <c r="A670" s="327"/>
    </row>
    <row r="671" spans="1:1">
      <c r="A671" s="327"/>
    </row>
    <row r="672" spans="1:1">
      <c r="A672" s="327"/>
    </row>
    <row r="673" spans="1:1">
      <c r="A673" s="327"/>
    </row>
    <row r="674" spans="1:1">
      <c r="A674" s="327"/>
    </row>
    <row r="675" spans="1:1">
      <c r="A675" s="327"/>
    </row>
    <row r="676" spans="1:1">
      <c r="A676" s="327"/>
    </row>
    <row r="677" spans="1:1">
      <c r="A677" s="327"/>
    </row>
    <row r="678" spans="1:1">
      <c r="A678" s="327"/>
    </row>
    <row r="679" spans="1:1">
      <c r="A679" s="327"/>
    </row>
    <row r="680" spans="1:1">
      <c r="A680" s="327"/>
    </row>
    <row r="681" spans="1:1">
      <c r="A681" s="327"/>
    </row>
    <row r="682" spans="1:1">
      <c r="A682" s="327"/>
    </row>
    <row r="683" spans="1:1">
      <c r="A683" s="327"/>
    </row>
    <row r="684" spans="1:1">
      <c r="A684" s="327"/>
    </row>
    <row r="685" spans="1:1">
      <c r="A685" s="327"/>
    </row>
    <row r="686" spans="1:1">
      <c r="A686" s="327"/>
    </row>
    <row r="687" spans="1:1">
      <c r="A687" s="327"/>
    </row>
    <row r="688" spans="1:1">
      <c r="A688" s="327"/>
    </row>
    <row r="689" spans="1:1">
      <c r="A689" s="327"/>
    </row>
    <row r="690" spans="1:1">
      <c r="A690" s="327"/>
    </row>
    <row r="691" spans="1:1">
      <c r="A691" s="327"/>
    </row>
    <row r="692" spans="1:1">
      <c r="A692" s="327"/>
    </row>
    <row r="693" spans="1:1">
      <c r="A693" s="327"/>
    </row>
    <row r="694" spans="1:1">
      <c r="A694" s="327"/>
    </row>
    <row r="695" spans="1:1">
      <c r="A695" s="327"/>
    </row>
    <row r="696" spans="1:1">
      <c r="A696" s="327"/>
    </row>
    <row r="697" spans="1:1">
      <c r="A697" s="327"/>
    </row>
    <row r="698" spans="1:1">
      <c r="A698" s="327"/>
    </row>
    <row r="699" spans="1:1">
      <c r="A699" s="327"/>
    </row>
    <row r="700" spans="1:1">
      <c r="A700" s="327"/>
    </row>
    <row r="701" spans="1:1">
      <c r="A701" s="327"/>
    </row>
    <row r="702" spans="1:1">
      <c r="A702" s="327"/>
    </row>
    <row r="703" spans="1:1">
      <c r="A703" s="327"/>
    </row>
    <row r="704" spans="1:1">
      <c r="A704" s="327"/>
    </row>
    <row r="705" spans="1:1">
      <c r="A705" s="327"/>
    </row>
    <row r="706" spans="1:1">
      <c r="A706" s="327"/>
    </row>
    <row r="707" spans="1:1">
      <c r="A707" s="327"/>
    </row>
    <row r="708" spans="1:1">
      <c r="A708" s="327"/>
    </row>
    <row r="709" spans="1:1">
      <c r="A709" s="327"/>
    </row>
    <row r="710" spans="1:1">
      <c r="A710" s="327"/>
    </row>
    <row r="711" spans="1:1">
      <c r="A711" s="327"/>
    </row>
    <row r="712" spans="1:1">
      <c r="A712" s="327"/>
    </row>
    <row r="713" spans="1:1">
      <c r="A713" s="327"/>
    </row>
    <row r="714" spans="1:1">
      <c r="A714" s="327"/>
    </row>
    <row r="715" spans="1:1">
      <c r="A715" s="327"/>
    </row>
    <row r="716" spans="1:1">
      <c r="A716" s="327"/>
    </row>
    <row r="717" spans="1:1">
      <c r="A717" s="327"/>
    </row>
    <row r="718" spans="1:1">
      <c r="A718" s="327"/>
    </row>
    <row r="719" spans="1:1">
      <c r="A719" s="327"/>
    </row>
    <row r="720" spans="1:1">
      <c r="A720" s="327"/>
    </row>
    <row r="721" spans="1:1">
      <c r="A721" s="327"/>
    </row>
    <row r="722" spans="1:1">
      <c r="A722" s="327"/>
    </row>
    <row r="723" spans="1:1">
      <c r="A723" s="327"/>
    </row>
    <row r="724" spans="1:1">
      <c r="A724" s="327"/>
    </row>
    <row r="725" spans="1:1">
      <c r="A725" s="327"/>
    </row>
    <row r="726" spans="1:1">
      <c r="A726" s="327"/>
    </row>
    <row r="727" spans="1:1">
      <c r="A727" s="327"/>
    </row>
    <row r="728" spans="1:1">
      <c r="A728" s="327"/>
    </row>
    <row r="729" spans="1:1">
      <c r="A729" s="327"/>
    </row>
    <row r="730" spans="1:1">
      <c r="A730" s="327"/>
    </row>
    <row r="731" spans="1:1">
      <c r="A731" s="327"/>
    </row>
    <row r="732" spans="1:1">
      <c r="A732" s="327"/>
    </row>
    <row r="733" spans="1:1">
      <c r="A733" s="327"/>
    </row>
    <row r="734" spans="1:1">
      <c r="A734" s="327"/>
    </row>
    <row r="735" spans="1:1">
      <c r="A735" s="327"/>
    </row>
    <row r="736" spans="1:1">
      <c r="A736" s="327"/>
    </row>
    <row r="737" spans="1:1">
      <c r="A737" s="327"/>
    </row>
    <row r="738" spans="1:1">
      <c r="A738" s="327"/>
    </row>
    <row r="739" spans="1:1">
      <c r="A739" s="327"/>
    </row>
    <row r="740" spans="1:1">
      <c r="A740" s="327"/>
    </row>
    <row r="741" spans="1:1">
      <c r="A741" s="327"/>
    </row>
    <row r="742" spans="1:1">
      <c r="A742" s="327"/>
    </row>
    <row r="743" spans="1:1">
      <c r="A743" s="327"/>
    </row>
    <row r="744" spans="1:1">
      <c r="A744" s="327"/>
    </row>
    <row r="745" spans="1:1">
      <c r="A745" s="327"/>
    </row>
    <row r="746" spans="1:1">
      <c r="A746" s="327"/>
    </row>
    <row r="747" spans="1:1">
      <c r="A747" s="327"/>
    </row>
    <row r="748" spans="1:1">
      <c r="A748" s="327"/>
    </row>
    <row r="749" spans="1:1">
      <c r="A749" s="327"/>
    </row>
    <row r="750" spans="1:1">
      <c r="A750" s="327"/>
    </row>
    <row r="751" spans="1:1">
      <c r="A751" s="327"/>
    </row>
    <row r="752" spans="1:1">
      <c r="A752" s="327"/>
    </row>
    <row r="753" spans="1:1">
      <c r="A753" s="327"/>
    </row>
    <row r="754" spans="1:1">
      <c r="A754" s="327"/>
    </row>
    <row r="755" spans="1:1">
      <c r="A755" s="327"/>
    </row>
    <row r="756" spans="1:1">
      <c r="A756" s="327"/>
    </row>
    <row r="757" spans="1:1">
      <c r="A757" s="327"/>
    </row>
    <row r="758" spans="1:1">
      <c r="A758" s="327"/>
    </row>
    <row r="759" spans="1:1">
      <c r="A759" s="327"/>
    </row>
    <row r="760" spans="1:1">
      <c r="A760" s="327"/>
    </row>
    <row r="761" spans="1:1">
      <c r="A761" s="327"/>
    </row>
    <row r="762" spans="1:1">
      <c r="A762" s="327"/>
    </row>
    <row r="763" spans="1:1">
      <c r="A763" s="327"/>
    </row>
    <row r="764" spans="1:1">
      <c r="A764" s="327"/>
    </row>
    <row r="765" spans="1:1">
      <c r="A765" s="327"/>
    </row>
    <row r="766" spans="1:1">
      <c r="A766" s="327"/>
    </row>
    <row r="767" spans="1:1">
      <c r="A767" s="327"/>
    </row>
    <row r="768" spans="1:1">
      <c r="A768" s="327"/>
    </row>
    <row r="769" spans="1:1">
      <c r="A769" s="327"/>
    </row>
    <row r="770" spans="1:1">
      <c r="A770" s="327"/>
    </row>
    <row r="771" spans="1:1">
      <c r="A771" s="327"/>
    </row>
    <row r="772" spans="1:1">
      <c r="A772" s="327"/>
    </row>
    <row r="773" spans="1:1">
      <c r="A773" s="327"/>
    </row>
    <row r="774" spans="1:1">
      <c r="A774" s="327"/>
    </row>
    <row r="775" spans="1:1">
      <c r="A775" s="327"/>
    </row>
    <row r="776" spans="1:1">
      <c r="A776" s="327"/>
    </row>
    <row r="777" spans="1:1">
      <c r="A777" s="327"/>
    </row>
    <row r="778" spans="1:1">
      <c r="A778" s="327"/>
    </row>
    <row r="779" spans="1:1">
      <c r="A779" s="327"/>
    </row>
    <row r="780" spans="1:1">
      <c r="A780" s="327"/>
    </row>
    <row r="781" spans="1:1">
      <c r="A781" s="327"/>
    </row>
    <row r="782" spans="1:1">
      <c r="A782" s="327"/>
    </row>
    <row r="783" spans="1:1">
      <c r="A783" s="327"/>
    </row>
    <row r="784" spans="1:1">
      <c r="A784" s="327"/>
    </row>
    <row r="785" spans="1:1">
      <c r="A785" s="327"/>
    </row>
    <row r="786" spans="1:1">
      <c r="A786" s="327"/>
    </row>
    <row r="787" spans="1:1">
      <c r="A787" s="327"/>
    </row>
    <row r="788" spans="1:1">
      <c r="A788" s="327"/>
    </row>
    <row r="789" spans="1:1">
      <c r="A789" s="327"/>
    </row>
    <row r="790" spans="1:1">
      <c r="A790" s="327"/>
    </row>
    <row r="791" spans="1:1">
      <c r="A791" s="327"/>
    </row>
    <row r="792" spans="1:1">
      <c r="A792" s="327"/>
    </row>
    <row r="793" spans="1:1">
      <c r="A793" s="327"/>
    </row>
    <row r="794" spans="1:1">
      <c r="A794" s="327"/>
    </row>
    <row r="795" spans="1:1">
      <c r="A795" s="327"/>
    </row>
    <row r="796" spans="1:1">
      <c r="A796" s="327"/>
    </row>
    <row r="797" spans="1:1">
      <c r="A797" s="327"/>
    </row>
    <row r="798" spans="1:1">
      <c r="A798" s="327"/>
    </row>
    <row r="799" spans="1:1">
      <c r="A799" s="327"/>
    </row>
    <row r="800" spans="1:1">
      <c r="A800" s="327"/>
    </row>
    <row r="801" spans="1:1">
      <c r="A801" s="327"/>
    </row>
    <row r="802" spans="1:1">
      <c r="A802" s="327"/>
    </row>
    <row r="803" spans="1:1">
      <c r="A803" s="327"/>
    </row>
    <row r="804" spans="1:1">
      <c r="A804" s="327"/>
    </row>
    <row r="805" spans="1:1">
      <c r="A805" s="327"/>
    </row>
    <row r="806" spans="1:1">
      <c r="A806" s="327"/>
    </row>
    <row r="807" spans="1:1">
      <c r="A807" s="327"/>
    </row>
    <row r="808" spans="1:1">
      <c r="A808" s="327"/>
    </row>
    <row r="809" spans="1:1">
      <c r="A809" s="327"/>
    </row>
    <row r="810" spans="1:1">
      <c r="A810" s="327"/>
    </row>
    <row r="811" spans="1:1">
      <c r="A811" s="327"/>
    </row>
    <row r="812" spans="1:1">
      <c r="A812" s="327"/>
    </row>
    <row r="813" spans="1:1">
      <c r="A813" s="327"/>
    </row>
    <row r="814" spans="1:1">
      <c r="A814" s="327"/>
    </row>
    <row r="815" spans="1:1">
      <c r="A815" s="327"/>
    </row>
    <row r="816" spans="1:1">
      <c r="A816" s="327"/>
    </row>
    <row r="817" spans="1:1">
      <c r="A817" s="327"/>
    </row>
    <row r="818" spans="1:1">
      <c r="A818" s="327"/>
    </row>
    <row r="819" spans="1:1">
      <c r="A819" s="327"/>
    </row>
    <row r="820" spans="1:1">
      <c r="A820" s="327"/>
    </row>
    <row r="821" spans="1:1">
      <c r="A821" s="327"/>
    </row>
    <row r="822" spans="1:1">
      <c r="A822" s="327"/>
    </row>
    <row r="823" spans="1:1">
      <c r="A823" s="327"/>
    </row>
    <row r="824" spans="1:1">
      <c r="A824" s="327"/>
    </row>
    <row r="825" spans="1:1">
      <c r="A825" s="327"/>
    </row>
    <row r="826" spans="1:1">
      <c r="A826" s="327"/>
    </row>
    <row r="827" spans="1:1">
      <c r="A827" s="327"/>
    </row>
    <row r="828" spans="1:1">
      <c r="A828" s="327"/>
    </row>
    <row r="829" spans="1:1">
      <c r="A829" s="327"/>
    </row>
    <row r="830" spans="1:1">
      <c r="A830" s="327"/>
    </row>
    <row r="831" spans="1:1">
      <c r="A831" s="327"/>
    </row>
    <row r="832" spans="1:1">
      <c r="A832" s="327"/>
    </row>
    <row r="833" spans="1:1">
      <c r="A833" s="327"/>
    </row>
    <row r="834" spans="1:1">
      <c r="A834" s="327"/>
    </row>
    <row r="835" spans="1:1">
      <c r="A835" s="327"/>
    </row>
    <row r="836" spans="1:1">
      <c r="A836" s="327"/>
    </row>
    <row r="837" spans="1:1">
      <c r="A837" s="327"/>
    </row>
    <row r="838" spans="1:1">
      <c r="A838" s="327"/>
    </row>
    <row r="839" spans="1:1">
      <c r="A839" s="327"/>
    </row>
    <row r="840" spans="1:1">
      <c r="A840" s="327"/>
    </row>
    <row r="841" spans="1:1">
      <c r="A841" s="327"/>
    </row>
    <row r="842" spans="1:1">
      <c r="A842" s="327"/>
    </row>
    <row r="843" spans="1:1">
      <c r="A843" s="327"/>
    </row>
    <row r="844" spans="1:1">
      <c r="A844" s="327"/>
    </row>
    <row r="845" spans="1:1">
      <c r="A845" s="327"/>
    </row>
    <row r="846" spans="1:1">
      <c r="A846" s="327"/>
    </row>
    <row r="847" spans="1:1">
      <c r="A847" s="327"/>
    </row>
    <row r="848" spans="1:1">
      <c r="A848" s="327"/>
    </row>
    <row r="849" spans="1:1">
      <c r="A849" s="327"/>
    </row>
    <row r="850" spans="1:1">
      <c r="A850" s="327"/>
    </row>
    <row r="851" spans="1:1">
      <c r="A851" s="327"/>
    </row>
    <row r="852" spans="1:1">
      <c r="A852" s="327"/>
    </row>
    <row r="853" spans="1:1">
      <c r="A853" s="327"/>
    </row>
    <row r="854" spans="1:1">
      <c r="A854" s="327"/>
    </row>
    <row r="855" spans="1:1">
      <c r="A855" s="327"/>
    </row>
    <row r="856" spans="1:1">
      <c r="A856" s="327"/>
    </row>
    <row r="857" spans="1:1">
      <c r="A857" s="327"/>
    </row>
    <row r="858" spans="1:1">
      <c r="A858" s="327"/>
    </row>
    <row r="859" spans="1:1">
      <c r="A859" s="327"/>
    </row>
    <row r="860" spans="1:1">
      <c r="A860" s="327"/>
    </row>
    <row r="861" spans="1:1">
      <c r="A861" s="327"/>
    </row>
    <row r="862" spans="1:1">
      <c r="A862" s="327"/>
    </row>
    <row r="863" spans="1:1">
      <c r="A863" s="327"/>
    </row>
    <row r="864" spans="1:1">
      <c r="A864" s="327"/>
    </row>
    <row r="865" spans="1:1">
      <c r="A865" s="327"/>
    </row>
    <row r="866" spans="1:1">
      <c r="A866" s="327"/>
    </row>
    <row r="867" spans="1:1">
      <c r="A867" s="327"/>
    </row>
    <row r="868" spans="1:1">
      <c r="A868" s="327"/>
    </row>
    <row r="869" spans="1:1">
      <c r="A869" s="327"/>
    </row>
    <row r="870" spans="1:1">
      <c r="A870" s="327"/>
    </row>
    <row r="871" spans="1:1">
      <c r="A871" s="327"/>
    </row>
    <row r="872" spans="1:1">
      <c r="A872" s="327"/>
    </row>
    <row r="873" spans="1:1">
      <c r="A873" s="327"/>
    </row>
    <row r="874" spans="1:1">
      <c r="A874" s="327"/>
    </row>
    <row r="875" spans="1:1">
      <c r="A875" s="327"/>
    </row>
    <row r="876" spans="1:1">
      <c r="A876" s="327"/>
    </row>
    <row r="877" spans="1:1">
      <c r="A877" s="327"/>
    </row>
    <row r="878" spans="1:1">
      <c r="A878" s="327"/>
    </row>
    <row r="879" spans="1:1">
      <c r="A879" s="327"/>
    </row>
    <row r="880" spans="1:1">
      <c r="A880" s="327"/>
    </row>
    <row r="881" spans="1:1">
      <c r="A881" s="327"/>
    </row>
    <row r="882" spans="1:1">
      <c r="A882" s="327"/>
    </row>
    <row r="883" spans="1:1">
      <c r="A883" s="327"/>
    </row>
    <row r="884" spans="1:1">
      <c r="A884" s="327"/>
    </row>
    <row r="885" spans="1:1">
      <c r="A885" s="327"/>
    </row>
    <row r="886" spans="1:1">
      <c r="A886" s="327"/>
    </row>
    <row r="887" spans="1:1">
      <c r="A887" s="327"/>
    </row>
    <row r="888" spans="1:1">
      <c r="A888" s="327"/>
    </row>
    <row r="889" spans="1:1">
      <c r="A889" s="327"/>
    </row>
    <row r="890" spans="1:1">
      <c r="A890" s="327"/>
    </row>
    <row r="891" spans="1:1">
      <c r="A891" s="327"/>
    </row>
    <row r="892" spans="1:1">
      <c r="A892" s="327"/>
    </row>
    <row r="893" spans="1:1">
      <c r="A893" s="327"/>
    </row>
    <row r="894" spans="1:1">
      <c r="A894" s="327"/>
    </row>
    <row r="895" spans="1:1">
      <c r="A895" s="327"/>
    </row>
    <row r="896" spans="1:1">
      <c r="A896" s="327"/>
    </row>
    <row r="897" spans="1:1">
      <c r="A897" s="327"/>
    </row>
    <row r="898" spans="1:1">
      <c r="A898" s="327"/>
    </row>
    <row r="899" spans="1:1">
      <c r="A899" s="327"/>
    </row>
    <row r="900" spans="1:1">
      <c r="A900" s="327"/>
    </row>
    <row r="901" spans="1:1">
      <c r="A901" s="327"/>
    </row>
    <row r="902" spans="1:1">
      <c r="A902" s="327"/>
    </row>
    <row r="903" spans="1:1">
      <c r="A903" s="327"/>
    </row>
    <row r="904" spans="1:1">
      <c r="A904" s="327"/>
    </row>
    <row r="905" spans="1:1">
      <c r="A905" s="327"/>
    </row>
    <row r="906" spans="1:1">
      <c r="A906" s="327"/>
    </row>
    <row r="907" spans="1:1">
      <c r="A907" s="327"/>
    </row>
    <row r="908" spans="1:1">
      <c r="A908" s="327"/>
    </row>
    <row r="909" spans="1:1">
      <c r="A909" s="327"/>
    </row>
    <row r="910" spans="1:1">
      <c r="A910" s="327"/>
    </row>
    <row r="911" spans="1:1">
      <c r="A911" s="327"/>
    </row>
    <row r="912" spans="1:1">
      <c r="A912" s="327"/>
    </row>
    <row r="913" spans="1:1">
      <c r="A913" s="327"/>
    </row>
    <row r="914" spans="1:1">
      <c r="A914" s="327"/>
    </row>
    <row r="915" spans="1:1">
      <c r="A915" s="327"/>
    </row>
    <row r="916" spans="1:1">
      <c r="A916" s="327"/>
    </row>
    <row r="917" spans="1:1">
      <c r="A917" s="327"/>
    </row>
    <row r="918" spans="1:1">
      <c r="A918" s="327"/>
    </row>
    <row r="919" spans="1:1">
      <c r="A919" s="327"/>
    </row>
    <row r="920" spans="1:1">
      <c r="A920" s="327"/>
    </row>
    <row r="921" spans="1:1">
      <c r="A921" s="327"/>
    </row>
    <row r="922" spans="1:1">
      <c r="A922" s="327"/>
    </row>
    <row r="923" spans="1:1">
      <c r="A923" s="327"/>
    </row>
    <row r="924" spans="1:1">
      <c r="A924" s="327"/>
    </row>
    <row r="925" spans="1:1">
      <c r="A925" s="327"/>
    </row>
    <row r="926" spans="1:1">
      <c r="A926" s="327"/>
    </row>
    <row r="927" spans="1:1">
      <c r="A927" s="327"/>
    </row>
    <row r="928" spans="1:1">
      <c r="A928" s="327"/>
    </row>
    <row r="929" spans="1:1">
      <c r="A929" s="327"/>
    </row>
    <row r="930" spans="1:1">
      <c r="A930" s="327"/>
    </row>
    <row r="931" spans="1:1">
      <c r="A931" s="327"/>
    </row>
    <row r="932" spans="1:1">
      <c r="A932" s="327"/>
    </row>
    <row r="933" spans="1:1">
      <c r="A933" s="327"/>
    </row>
    <row r="934" spans="1:1">
      <c r="A934" s="327"/>
    </row>
    <row r="935" spans="1:1">
      <c r="A935" s="327"/>
    </row>
    <row r="936" spans="1:1">
      <c r="A936" s="327"/>
    </row>
    <row r="937" spans="1:1">
      <c r="A937" s="327"/>
    </row>
    <row r="938" spans="1:1">
      <c r="A938" s="327"/>
    </row>
    <row r="939" spans="1:1">
      <c r="A939" s="327"/>
    </row>
    <row r="940" spans="1:1">
      <c r="A940" s="327"/>
    </row>
    <row r="941" spans="1:1">
      <c r="A941" s="327"/>
    </row>
    <row r="942" spans="1:1">
      <c r="A942" s="327"/>
    </row>
    <row r="943" spans="1:1">
      <c r="A943" s="327"/>
    </row>
    <row r="944" spans="1:1">
      <c r="A944" s="327"/>
    </row>
    <row r="945" spans="1:1">
      <c r="A945" s="327"/>
    </row>
    <row r="946" spans="1:1">
      <c r="A946" s="327"/>
    </row>
    <row r="947" spans="1:1">
      <c r="A947" s="327"/>
    </row>
    <row r="948" spans="1:1">
      <c r="A948" s="327"/>
    </row>
    <row r="949" spans="1:1">
      <c r="A949" s="327"/>
    </row>
    <row r="950" spans="1:1">
      <c r="A950" s="327"/>
    </row>
    <row r="951" spans="1:1">
      <c r="A951" s="327"/>
    </row>
    <row r="952" spans="1:1">
      <c r="A952" s="327"/>
    </row>
    <row r="953" spans="1:1">
      <c r="A953" s="327"/>
    </row>
    <row r="954" spans="1:1">
      <c r="A954" s="327"/>
    </row>
    <row r="955" spans="1:1">
      <c r="A955" s="327"/>
    </row>
    <row r="956" spans="1:1">
      <c r="A956" s="327"/>
    </row>
    <row r="957" spans="1:1">
      <c r="A957" s="327"/>
    </row>
    <row r="958" spans="1:1">
      <c r="A958" s="327"/>
    </row>
    <row r="959" spans="1:1">
      <c r="A959" s="327"/>
    </row>
    <row r="960" spans="1:1">
      <c r="A960" s="327"/>
    </row>
    <row r="961" spans="1:1">
      <c r="A961" s="327"/>
    </row>
    <row r="962" spans="1:1">
      <c r="A962" s="327"/>
    </row>
    <row r="963" spans="1:1">
      <c r="A963" s="327"/>
    </row>
    <row r="964" spans="1:1">
      <c r="A964" s="327"/>
    </row>
    <row r="965" spans="1:1">
      <c r="A965" s="327"/>
    </row>
    <row r="966" spans="1:1">
      <c r="A966" s="327"/>
    </row>
    <row r="967" spans="1:1">
      <c r="A967" s="327"/>
    </row>
    <row r="968" spans="1:1">
      <c r="A968" s="327"/>
    </row>
    <row r="969" spans="1:1">
      <c r="A969" s="327"/>
    </row>
    <row r="970" spans="1:1">
      <c r="A970" s="327"/>
    </row>
    <row r="971" spans="1:1">
      <c r="A971" s="327"/>
    </row>
    <row r="972" spans="1:1">
      <c r="A972" s="327"/>
    </row>
    <row r="973" spans="1:1">
      <c r="A973" s="327"/>
    </row>
    <row r="974" spans="1:1">
      <c r="A974" s="327"/>
    </row>
    <row r="975" spans="1:1">
      <c r="A975" s="327"/>
    </row>
    <row r="976" spans="1:1">
      <c r="A976" s="327"/>
    </row>
    <row r="977" spans="1:1">
      <c r="A977" s="327"/>
    </row>
    <row r="978" spans="1:1">
      <c r="A978" s="327"/>
    </row>
    <row r="979" spans="1:1">
      <c r="A979" s="327"/>
    </row>
    <row r="980" spans="1:1">
      <c r="A980" s="327"/>
    </row>
    <row r="981" spans="1:1">
      <c r="A981" s="327"/>
    </row>
    <row r="982" spans="1:1">
      <c r="A982" s="327"/>
    </row>
    <row r="983" spans="1:1">
      <c r="A983" s="327"/>
    </row>
    <row r="984" spans="1:1">
      <c r="A984" s="327"/>
    </row>
    <row r="985" spans="1:1">
      <c r="A985" s="327"/>
    </row>
    <row r="986" spans="1:1">
      <c r="A986" s="327"/>
    </row>
    <row r="987" spans="1:1">
      <c r="A987" s="327"/>
    </row>
    <row r="988" spans="1:1">
      <c r="A988" s="327"/>
    </row>
    <row r="989" spans="1:1">
      <c r="A989" s="327"/>
    </row>
    <row r="990" spans="1:1">
      <c r="A990" s="327"/>
    </row>
    <row r="991" spans="1:1">
      <c r="A991" s="327"/>
    </row>
    <row r="992" spans="1:1">
      <c r="A992" s="327"/>
    </row>
    <row r="993" spans="1:1">
      <c r="A993" s="327"/>
    </row>
    <row r="994" spans="1:1">
      <c r="A994" s="327"/>
    </row>
    <row r="995" spans="1:1">
      <c r="A995" s="327"/>
    </row>
    <row r="996" spans="1:1">
      <c r="A996" s="327"/>
    </row>
    <row r="997" spans="1:1">
      <c r="A997" s="327"/>
    </row>
    <row r="998" spans="1:1">
      <c r="A998" s="327"/>
    </row>
    <row r="999" spans="1:1">
      <c r="A999" s="327"/>
    </row>
    <row r="1000" spans="1:1">
      <c r="A1000" s="327"/>
    </row>
    <row r="1001" spans="1:1">
      <c r="A1001" s="327"/>
    </row>
    <row r="1002" spans="1:1">
      <c r="A1002" s="327"/>
    </row>
    <row r="1003" spans="1:1">
      <c r="A1003" s="327"/>
    </row>
    <row r="1004" spans="1:1">
      <c r="A1004" s="327"/>
    </row>
    <row r="1005" spans="1:1">
      <c r="A1005" s="327"/>
    </row>
    <row r="1006" spans="1:1">
      <c r="A1006" s="327"/>
    </row>
    <row r="1007" spans="1:1">
      <c r="A1007" s="327"/>
    </row>
    <row r="1008" spans="1:1">
      <c r="A1008" s="327"/>
    </row>
    <row r="1009" spans="1:1">
      <c r="A1009" s="327"/>
    </row>
    <row r="1010" spans="1:1">
      <c r="A1010" s="327"/>
    </row>
    <row r="1011" spans="1:1">
      <c r="A1011" s="327"/>
    </row>
    <row r="1012" spans="1:1">
      <c r="A1012" s="327"/>
    </row>
    <row r="1013" spans="1:1">
      <c r="A1013" s="327"/>
    </row>
    <row r="1014" spans="1:1">
      <c r="A1014" s="327"/>
    </row>
    <row r="1015" spans="1:1">
      <c r="A1015" s="327"/>
    </row>
    <row r="1016" spans="1:1">
      <c r="A1016" s="327"/>
    </row>
    <row r="1017" spans="1:1">
      <c r="A1017" s="327"/>
    </row>
    <row r="1018" spans="1:1">
      <c r="A1018" s="327"/>
    </row>
    <row r="1019" spans="1:1">
      <c r="A1019" s="327"/>
    </row>
    <row r="1020" spans="1:1">
      <c r="A1020" s="327"/>
    </row>
    <row r="1021" spans="1:1">
      <c r="A1021" s="327"/>
    </row>
    <row r="1022" spans="1:1">
      <c r="A1022" s="327"/>
    </row>
    <row r="1023" spans="1:1">
      <c r="A1023" s="327"/>
    </row>
    <row r="1024" spans="1:1">
      <c r="A1024" s="327"/>
    </row>
    <row r="1025" spans="1:1">
      <c r="A1025" s="327"/>
    </row>
    <row r="1026" spans="1:1">
      <c r="A1026" s="327"/>
    </row>
    <row r="1027" spans="1:1">
      <c r="A1027" s="327"/>
    </row>
    <row r="1028" spans="1:1">
      <c r="A1028" s="327"/>
    </row>
    <row r="1029" spans="1:1">
      <c r="A1029" s="327"/>
    </row>
    <row r="1030" spans="1:1">
      <c r="A1030" s="327"/>
    </row>
    <row r="1031" spans="1:1">
      <c r="A1031" s="327"/>
    </row>
    <row r="1032" spans="1:1">
      <c r="A1032" s="327"/>
    </row>
    <row r="1033" spans="1:1">
      <c r="A1033" s="327"/>
    </row>
    <row r="1034" spans="1:1">
      <c r="A1034" s="327"/>
    </row>
    <row r="1035" spans="1:1">
      <c r="A1035" s="327"/>
    </row>
    <row r="1036" spans="1:1">
      <c r="A1036" s="327"/>
    </row>
    <row r="1037" spans="1:1">
      <c r="A1037" s="327"/>
    </row>
    <row r="1038" spans="1:1">
      <c r="A1038" s="327"/>
    </row>
    <row r="1039" spans="1:1">
      <c r="A1039" s="327"/>
    </row>
    <row r="1040" spans="1:1">
      <c r="A1040" s="327"/>
    </row>
    <row r="1041" spans="1:1">
      <c r="A1041" s="327"/>
    </row>
    <row r="1042" spans="1:1">
      <c r="A1042" s="327"/>
    </row>
    <row r="1043" spans="1:1">
      <c r="A1043" s="327"/>
    </row>
    <row r="1044" spans="1:1">
      <c r="A1044" s="327"/>
    </row>
    <row r="1045" spans="1:1">
      <c r="A1045" s="327"/>
    </row>
    <row r="1046" spans="1:1">
      <c r="A1046" s="327"/>
    </row>
    <row r="1047" spans="1:1">
      <c r="A1047" s="327"/>
    </row>
    <row r="1048" spans="1:1">
      <c r="A1048" s="327"/>
    </row>
    <row r="1049" spans="1:1">
      <c r="A1049" s="327"/>
    </row>
    <row r="1050" spans="1:1">
      <c r="A1050" s="327"/>
    </row>
    <row r="1051" spans="1:1">
      <c r="A1051" s="327"/>
    </row>
    <row r="1052" spans="1:1">
      <c r="A1052" s="327"/>
    </row>
    <row r="1053" spans="1:1">
      <c r="A1053" s="327"/>
    </row>
    <row r="1054" spans="1:1">
      <c r="A1054" s="327"/>
    </row>
    <row r="1055" spans="1:1">
      <c r="A1055" s="327"/>
    </row>
    <row r="1056" spans="1:1">
      <c r="A1056" s="327"/>
    </row>
    <row r="1057" spans="1:1">
      <c r="A1057" s="327"/>
    </row>
    <row r="1058" spans="1:1">
      <c r="A1058" s="327"/>
    </row>
    <row r="1059" spans="1:1">
      <c r="A1059" s="327"/>
    </row>
    <row r="1060" spans="1:1">
      <c r="A1060" s="327"/>
    </row>
    <row r="1061" spans="1:1">
      <c r="A1061" s="327"/>
    </row>
    <row r="1062" spans="1:1">
      <c r="A1062" s="327"/>
    </row>
    <row r="1063" spans="1:1">
      <c r="A1063" s="327"/>
    </row>
    <row r="1064" spans="1:1">
      <c r="A1064" s="327"/>
    </row>
    <row r="1065" spans="1:1">
      <c r="A1065" s="327"/>
    </row>
    <row r="1066" spans="1:1">
      <c r="A1066" s="327"/>
    </row>
    <row r="1067" spans="1:1">
      <c r="A1067" s="327"/>
    </row>
    <row r="1068" spans="1:1">
      <c r="A1068" s="327"/>
    </row>
    <row r="1069" spans="1:1">
      <c r="A1069" s="327"/>
    </row>
    <row r="1070" spans="1:1">
      <c r="A1070" s="327"/>
    </row>
    <row r="1071" spans="1:1">
      <c r="A1071" s="327"/>
    </row>
    <row r="1072" spans="1:1">
      <c r="A1072" s="327"/>
    </row>
    <row r="1073" spans="1:1">
      <c r="A1073" s="327"/>
    </row>
    <row r="1074" spans="1:1">
      <c r="A1074" s="327"/>
    </row>
    <row r="1075" spans="1:1">
      <c r="A1075" s="327"/>
    </row>
    <row r="1076" spans="1:1">
      <c r="A1076" s="327"/>
    </row>
    <row r="1077" spans="1:1">
      <c r="A1077" s="327"/>
    </row>
    <row r="1078" spans="1:1">
      <c r="A1078" s="327"/>
    </row>
    <row r="1079" spans="1:1">
      <c r="A1079" s="327"/>
    </row>
    <row r="1080" spans="1:1">
      <c r="A1080" s="327"/>
    </row>
    <row r="1081" spans="1:1">
      <c r="A1081" s="327"/>
    </row>
    <row r="1082" spans="1:1">
      <c r="A1082" s="327"/>
    </row>
    <row r="1083" spans="1:1">
      <c r="A1083" s="327"/>
    </row>
    <row r="1084" spans="1:1">
      <c r="A1084" s="327"/>
    </row>
    <row r="1085" spans="1:1">
      <c r="A1085" s="327"/>
    </row>
    <row r="1086" spans="1:1">
      <c r="A1086" s="327"/>
    </row>
    <row r="1087" spans="1:1">
      <c r="A1087" s="327"/>
    </row>
    <row r="1088" spans="1:1">
      <c r="A1088" s="327"/>
    </row>
    <row r="1089" spans="1:1">
      <c r="A1089" s="327"/>
    </row>
    <row r="1090" spans="1:1">
      <c r="A1090" s="327"/>
    </row>
    <row r="1091" spans="1:1">
      <c r="A1091" s="327"/>
    </row>
    <row r="1092" spans="1:1">
      <c r="A1092" s="327"/>
    </row>
    <row r="1093" spans="1:1">
      <c r="A1093" s="327"/>
    </row>
    <row r="1094" spans="1:1">
      <c r="A1094" s="327"/>
    </row>
    <row r="1095" spans="1:1">
      <c r="A1095" s="327"/>
    </row>
    <row r="1096" spans="1:1">
      <c r="A1096" s="327"/>
    </row>
    <row r="1097" spans="1:1">
      <c r="A1097" s="327"/>
    </row>
    <row r="1098" spans="1:1">
      <c r="A1098" s="327"/>
    </row>
    <row r="1099" spans="1:1">
      <c r="A1099" s="327"/>
    </row>
    <row r="1100" spans="1:1">
      <c r="A1100" s="327"/>
    </row>
    <row r="1101" spans="1:1">
      <c r="A1101" s="327"/>
    </row>
    <row r="1102" spans="1:1">
      <c r="A1102" s="327"/>
    </row>
    <row r="1103" spans="1:1">
      <c r="A1103" s="327"/>
    </row>
    <row r="1104" spans="1:1">
      <c r="A1104" s="327"/>
    </row>
    <row r="1105" spans="1:1">
      <c r="A1105" s="327"/>
    </row>
    <row r="1106" spans="1:1">
      <c r="A1106" s="327"/>
    </row>
    <row r="1107" spans="1:1">
      <c r="A1107" s="327"/>
    </row>
    <row r="1108" spans="1:1">
      <c r="A1108" s="327"/>
    </row>
    <row r="1109" spans="1:1">
      <c r="A1109" s="327"/>
    </row>
    <row r="1110" spans="1:1">
      <c r="A1110" s="327"/>
    </row>
    <row r="1111" spans="1:1">
      <c r="A1111" s="327"/>
    </row>
    <row r="1112" spans="1:1">
      <c r="A1112" s="327"/>
    </row>
    <row r="1113" spans="1:1">
      <c r="A1113" s="327"/>
    </row>
    <row r="1114" spans="1:1">
      <c r="A1114" s="327"/>
    </row>
    <row r="1115" spans="1:1">
      <c r="A1115" s="327"/>
    </row>
    <row r="1116" spans="1:1">
      <c r="A1116" s="327"/>
    </row>
    <row r="1117" spans="1:1">
      <c r="A1117" s="327"/>
    </row>
    <row r="1118" spans="1:1">
      <c r="A1118" s="327"/>
    </row>
    <row r="1119" spans="1:1">
      <c r="A1119" s="327"/>
    </row>
    <row r="1120" spans="1:1">
      <c r="A1120" s="327"/>
    </row>
    <row r="1121" spans="1:1">
      <c r="A1121" s="327"/>
    </row>
    <row r="1122" spans="1:1">
      <c r="A1122" s="327"/>
    </row>
    <row r="1123" spans="1:1">
      <c r="A1123" s="327"/>
    </row>
    <row r="1124" spans="1:1">
      <c r="A1124" s="327"/>
    </row>
    <row r="1125" spans="1:1">
      <c r="A1125" s="327"/>
    </row>
    <row r="1126" spans="1:1">
      <c r="A1126" s="327"/>
    </row>
    <row r="1127" spans="1:1">
      <c r="A1127" s="327"/>
    </row>
    <row r="1128" spans="1:1">
      <c r="A1128" s="327"/>
    </row>
    <row r="1129" spans="1:1">
      <c r="A1129" s="327"/>
    </row>
    <row r="1130" spans="1:1">
      <c r="A1130" s="327"/>
    </row>
    <row r="1131" spans="1:1">
      <c r="A1131" s="327"/>
    </row>
    <row r="1132" spans="1:1">
      <c r="A1132" s="327"/>
    </row>
    <row r="1133" spans="1:1">
      <c r="A1133" s="327"/>
    </row>
    <row r="1134" spans="1:1">
      <c r="A1134" s="327"/>
    </row>
    <row r="1135" spans="1:1">
      <c r="A1135" s="327"/>
    </row>
    <row r="1136" spans="1:1">
      <c r="A1136" s="327"/>
    </row>
    <row r="1137" spans="1:1">
      <c r="A1137" s="327"/>
    </row>
    <row r="1138" spans="1:1">
      <c r="A1138" s="327"/>
    </row>
    <row r="1139" spans="1:1">
      <c r="A1139" s="327"/>
    </row>
    <row r="1140" spans="1:1">
      <c r="A1140" s="327"/>
    </row>
    <row r="1141" spans="1:1">
      <c r="A1141" s="327"/>
    </row>
    <row r="1142" spans="1:1">
      <c r="A1142" s="327"/>
    </row>
    <row r="1143" spans="1:1">
      <c r="A1143" s="327"/>
    </row>
    <row r="1144" spans="1:1">
      <c r="A1144" s="327"/>
    </row>
    <row r="1145" spans="1:1">
      <c r="A1145" s="327"/>
    </row>
    <row r="1146" spans="1:1">
      <c r="A1146" s="327"/>
    </row>
    <row r="1147" spans="1:1">
      <c r="A1147" s="327"/>
    </row>
    <row r="1148" spans="1:1">
      <c r="A1148" s="327"/>
    </row>
    <row r="1149" spans="1:1">
      <c r="A1149" s="327"/>
    </row>
    <row r="1150" spans="1:1">
      <c r="A1150" s="327"/>
    </row>
    <row r="1151" spans="1:1">
      <c r="A1151" s="327"/>
    </row>
    <row r="1152" spans="1:1">
      <c r="A1152" s="327"/>
    </row>
    <row r="1153" spans="1:1">
      <c r="A1153" s="327"/>
    </row>
    <row r="1154" spans="1:1">
      <c r="A1154" s="327"/>
    </row>
    <row r="1155" spans="1:1">
      <c r="A1155" s="327"/>
    </row>
    <row r="1156" spans="1:1">
      <c r="A1156" s="327"/>
    </row>
    <row r="1157" spans="1:1">
      <c r="A1157" s="327"/>
    </row>
    <row r="1158" spans="1:1">
      <c r="A1158" s="327"/>
    </row>
    <row r="1159" spans="1:1">
      <c r="A1159" s="327"/>
    </row>
    <row r="1160" spans="1:1">
      <c r="A1160" s="327"/>
    </row>
    <row r="1161" spans="1:1">
      <c r="A1161" s="327"/>
    </row>
    <row r="1162" spans="1:1">
      <c r="A1162" s="327"/>
    </row>
    <row r="1163" spans="1:1">
      <c r="A1163" s="327"/>
    </row>
    <row r="1164" spans="1:1">
      <c r="A1164" s="327"/>
    </row>
    <row r="1165" spans="1:1">
      <c r="A1165" s="327"/>
    </row>
    <row r="1166" spans="1:1">
      <c r="A1166" s="327"/>
    </row>
    <row r="1167" spans="1:1">
      <c r="A1167" s="327"/>
    </row>
    <row r="1168" spans="1:1">
      <c r="A1168" s="327"/>
    </row>
    <row r="1169" spans="1:1">
      <c r="A1169" s="327"/>
    </row>
    <row r="1170" spans="1:1">
      <c r="A1170" s="327"/>
    </row>
    <row r="1171" spans="1:1">
      <c r="A1171" s="327"/>
    </row>
    <row r="1172" spans="1:1">
      <c r="A1172" s="327"/>
    </row>
    <row r="1173" spans="1:1">
      <c r="A1173" s="327"/>
    </row>
    <row r="1174" spans="1:1">
      <c r="A1174" s="327"/>
    </row>
    <row r="1175" spans="1:1">
      <c r="A1175" s="327"/>
    </row>
    <row r="1176" spans="1:1">
      <c r="A1176" s="327"/>
    </row>
    <row r="1177" spans="1:1">
      <c r="A1177" s="327"/>
    </row>
    <row r="1178" spans="1:1">
      <c r="A1178" s="327"/>
    </row>
    <row r="1179" spans="1:1">
      <c r="A1179" s="327"/>
    </row>
    <row r="1180" spans="1:1">
      <c r="A1180" s="327"/>
    </row>
    <row r="1181" spans="1:1">
      <c r="A1181" s="327"/>
    </row>
    <row r="1182" spans="1:1">
      <c r="A1182" s="327"/>
    </row>
    <row r="1183" spans="1:1">
      <c r="A1183" s="327"/>
    </row>
    <row r="1184" spans="1:1">
      <c r="A1184" s="327"/>
    </row>
    <row r="1185" spans="1:1">
      <c r="A1185" s="327"/>
    </row>
    <row r="1186" spans="1:1">
      <c r="A1186" s="327"/>
    </row>
    <row r="1187" spans="1:1">
      <c r="A1187" s="327"/>
    </row>
    <row r="1188" spans="1:1">
      <c r="A1188" s="327"/>
    </row>
    <row r="1189" spans="1:1">
      <c r="A1189" s="327"/>
    </row>
    <row r="1190" spans="1:1">
      <c r="A1190" s="327"/>
    </row>
    <row r="1191" spans="1:1">
      <c r="A1191" s="327"/>
    </row>
    <row r="1192" spans="1:1">
      <c r="A1192" s="327"/>
    </row>
    <row r="1193" spans="1:1">
      <c r="A1193" s="327"/>
    </row>
    <row r="1194" spans="1:1">
      <c r="A1194" s="327"/>
    </row>
    <row r="1195" spans="1:1">
      <c r="A1195" s="327"/>
    </row>
    <row r="1196" spans="1:1">
      <c r="A1196" s="327"/>
    </row>
    <row r="1197" spans="1:1">
      <c r="A1197" s="327"/>
    </row>
    <row r="1198" spans="1:1">
      <c r="A1198" s="327"/>
    </row>
    <row r="1199" spans="1:1">
      <c r="A1199" s="327"/>
    </row>
    <row r="1200" spans="1:1">
      <c r="A1200" s="327"/>
    </row>
    <row r="1201" spans="1:1">
      <c r="A1201" s="327"/>
    </row>
    <row r="1202" spans="1:1">
      <c r="A1202" s="327"/>
    </row>
    <row r="1203" spans="1:1">
      <c r="A1203" s="327"/>
    </row>
    <row r="1204" spans="1:1">
      <c r="A1204" s="327"/>
    </row>
    <row r="1205" spans="1:1">
      <c r="A1205" s="327"/>
    </row>
    <row r="1206" spans="1:1">
      <c r="A1206" s="327"/>
    </row>
    <row r="1207" spans="1:1">
      <c r="A1207" s="327"/>
    </row>
    <row r="1208" spans="1:1">
      <c r="A1208" s="327"/>
    </row>
    <row r="1209" spans="1:1">
      <c r="A1209" s="327"/>
    </row>
    <row r="1210" spans="1:1">
      <c r="A1210" s="327"/>
    </row>
    <row r="1211" spans="1:1">
      <c r="A1211" s="327"/>
    </row>
    <row r="1212" spans="1:1">
      <c r="A1212" s="327"/>
    </row>
    <row r="1213" spans="1:1">
      <c r="A1213" s="327"/>
    </row>
    <row r="1214" spans="1:1">
      <c r="A1214" s="327"/>
    </row>
    <row r="1215" spans="1:1">
      <c r="A1215" s="327"/>
    </row>
    <row r="1216" spans="1:1">
      <c r="A1216" s="327"/>
    </row>
    <row r="1217" spans="1:1">
      <c r="A1217" s="327"/>
    </row>
    <row r="1218" spans="1:1">
      <c r="A1218" s="327"/>
    </row>
    <row r="1219" spans="1:1">
      <c r="A1219" s="327"/>
    </row>
    <row r="1220" spans="1:1">
      <c r="A1220" s="327"/>
    </row>
    <row r="1221" spans="1:1">
      <c r="A1221" s="327"/>
    </row>
    <row r="1222" spans="1:1">
      <c r="A1222" s="327"/>
    </row>
    <row r="1223" spans="1:1">
      <c r="A1223" s="327"/>
    </row>
    <row r="1224" spans="1:1">
      <c r="A1224" s="327"/>
    </row>
    <row r="1225" spans="1:1">
      <c r="A1225" s="327"/>
    </row>
    <row r="1226" spans="1:1">
      <c r="A1226" s="327"/>
    </row>
    <row r="1227" spans="1:1">
      <c r="A1227" s="327"/>
    </row>
    <row r="1228" spans="1:1">
      <c r="A1228" s="327"/>
    </row>
    <row r="1229" spans="1:1">
      <c r="A1229" s="327"/>
    </row>
    <row r="1230" spans="1:1">
      <c r="A1230" s="327"/>
    </row>
    <row r="1231" spans="1:1">
      <c r="A1231" s="327"/>
    </row>
    <row r="1232" spans="1:1">
      <c r="A1232" s="327"/>
    </row>
    <row r="1233" spans="1:1">
      <c r="A1233" s="327"/>
    </row>
    <row r="1234" spans="1:1">
      <c r="A1234" s="327"/>
    </row>
    <row r="1235" spans="1:1">
      <c r="A1235" s="327"/>
    </row>
    <row r="1236" spans="1:1">
      <c r="A1236" s="327"/>
    </row>
    <row r="1237" spans="1:1">
      <c r="A1237" s="327"/>
    </row>
    <row r="1238" spans="1:1">
      <c r="A1238" s="327"/>
    </row>
    <row r="1239" spans="1:1">
      <c r="A1239" s="327"/>
    </row>
    <row r="1240" spans="1:1">
      <c r="A1240" s="327"/>
    </row>
    <row r="1241" spans="1:1">
      <c r="A1241" s="327"/>
    </row>
    <row r="1242" spans="1:1">
      <c r="A1242" s="327"/>
    </row>
    <row r="1243" spans="1:1">
      <c r="A1243" s="327"/>
    </row>
    <row r="1244" spans="1:1">
      <c r="A1244" s="327"/>
    </row>
    <row r="1245" spans="1:1">
      <c r="A1245" s="327"/>
    </row>
    <row r="1246" spans="1:1">
      <c r="A1246" s="327"/>
    </row>
    <row r="1247" spans="1:1">
      <c r="A1247" s="327"/>
    </row>
    <row r="1248" spans="1:1">
      <c r="A1248" s="327"/>
    </row>
    <row r="1249" spans="1:1">
      <c r="A1249" s="327"/>
    </row>
    <row r="1250" spans="1:1">
      <c r="A1250" s="327"/>
    </row>
    <row r="1251" spans="1:1">
      <c r="A1251" s="327"/>
    </row>
    <row r="1252" spans="1:1">
      <c r="A1252" s="327"/>
    </row>
    <row r="1253" spans="1:1">
      <c r="A1253" s="327"/>
    </row>
    <row r="1254" spans="1:1">
      <c r="A1254" s="327"/>
    </row>
    <row r="1255" spans="1:1">
      <c r="A1255" s="327"/>
    </row>
    <row r="1256" spans="1:1">
      <c r="A1256" s="327"/>
    </row>
    <row r="1257" spans="1:1">
      <c r="A1257" s="327"/>
    </row>
    <row r="1258" spans="1:1">
      <c r="A1258" s="327"/>
    </row>
    <row r="1259" spans="1:1">
      <c r="A1259" s="327"/>
    </row>
    <row r="1260" spans="1:1">
      <c r="A1260" s="327"/>
    </row>
    <row r="1261" spans="1:1">
      <c r="A1261" s="327"/>
    </row>
    <row r="1262" spans="1:1">
      <c r="A1262" s="327"/>
    </row>
    <row r="1263" spans="1:1">
      <c r="A1263" s="327"/>
    </row>
    <row r="1264" spans="1:1">
      <c r="A1264" s="327"/>
    </row>
    <row r="1265" spans="1:1">
      <c r="A1265" s="327"/>
    </row>
    <row r="1266" spans="1:1">
      <c r="A1266" s="327"/>
    </row>
    <row r="1267" spans="1:1">
      <c r="A1267" s="327"/>
    </row>
    <row r="1268" spans="1:1">
      <c r="A1268" s="327"/>
    </row>
    <row r="1269" spans="1:1">
      <c r="A1269" s="327"/>
    </row>
    <row r="1270" spans="1:1">
      <c r="A1270" s="327"/>
    </row>
    <row r="1271" spans="1:1">
      <c r="A1271" s="327"/>
    </row>
    <row r="1272" spans="1:1">
      <c r="A1272" s="327"/>
    </row>
    <row r="1273" spans="1:1">
      <c r="A1273" s="327"/>
    </row>
    <row r="1274" spans="1:1">
      <c r="A1274" s="327"/>
    </row>
    <row r="1275" spans="1:1">
      <c r="A1275" s="327"/>
    </row>
    <row r="1276" spans="1:1">
      <c r="A1276" s="327"/>
    </row>
    <row r="1277" spans="1:1">
      <c r="A1277" s="327"/>
    </row>
    <row r="1278" spans="1:1">
      <c r="A1278" s="327"/>
    </row>
    <row r="1279" spans="1:1">
      <c r="A1279" s="327"/>
    </row>
    <row r="1280" spans="1:1">
      <c r="A1280" s="327"/>
    </row>
    <row r="1281" spans="1:1">
      <c r="A1281" s="327"/>
    </row>
    <row r="1282" spans="1:1">
      <c r="A1282" s="327"/>
    </row>
    <row r="1283" spans="1:1">
      <c r="A1283" s="327"/>
    </row>
    <row r="1284" spans="1:1">
      <c r="A1284" s="327"/>
    </row>
    <row r="1285" spans="1:1">
      <c r="A1285" s="327"/>
    </row>
    <row r="1286" spans="1:1">
      <c r="A1286" s="327"/>
    </row>
    <row r="1287" spans="1:1">
      <c r="A1287" s="327"/>
    </row>
    <row r="1288" spans="1:1">
      <c r="A1288" s="327"/>
    </row>
    <row r="1289" spans="1:1">
      <c r="A1289" s="327"/>
    </row>
    <row r="1290" spans="1:1">
      <c r="A1290" s="327"/>
    </row>
    <row r="1291" spans="1:1">
      <c r="A1291" s="327"/>
    </row>
    <row r="1292" spans="1:1">
      <c r="A1292" s="327"/>
    </row>
    <row r="1293" spans="1:1">
      <c r="A1293" s="327"/>
    </row>
    <row r="1294" spans="1:1">
      <c r="A1294" s="327"/>
    </row>
    <row r="1295" spans="1:1">
      <c r="A1295" s="327"/>
    </row>
    <row r="1296" spans="1:1">
      <c r="A1296" s="327"/>
    </row>
    <row r="1297" spans="1:1">
      <c r="A1297" s="327"/>
    </row>
    <row r="1298" spans="1:1">
      <c r="A1298" s="327"/>
    </row>
    <row r="1299" spans="1:1">
      <c r="A1299" s="327"/>
    </row>
    <row r="1300" spans="1:1">
      <c r="A1300" s="327"/>
    </row>
    <row r="1301" spans="1:1">
      <c r="A1301" s="327"/>
    </row>
    <row r="1302" spans="1:1">
      <c r="A1302" s="327"/>
    </row>
    <row r="1303" spans="1:1">
      <c r="A1303" s="327"/>
    </row>
    <row r="1304" spans="1:1">
      <c r="A1304" s="327"/>
    </row>
    <row r="1305" spans="1:1">
      <c r="A1305" s="327"/>
    </row>
    <row r="1306" spans="1:1">
      <c r="A1306" s="327"/>
    </row>
    <row r="1307" spans="1:1">
      <c r="A1307" s="327"/>
    </row>
    <row r="1308" spans="1:1">
      <c r="A1308" s="327"/>
    </row>
    <row r="1309" spans="1:1">
      <c r="A1309" s="327"/>
    </row>
    <row r="1310" spans="1:1">
      <c r="A1310" s="327"/>
    </row>
    <row r="1311" spans="1:1">
      <c r="A1311" s="327"/>
    </row>
    <row r="1312" spans="1:1">
      <c r="A1312" s="327"/>
    </row>
    <row r="1313" spans="1:1">
      <c r="A1313" s="327"/>
    </row>
    <row r="1314" spans="1:1">
      <c r="A1314" s="327"/>
    </row>
    <row r="1315" spans="1:1">
      <c r="A1315" s="327"/>
    </row>
    <row r="1316" spans="1:1">
      <c r="A1316" s="327"/>
    </row>
    <row r="1317" spans="1:1">
      <c r="A1317" s="327"/>
    </row>
    <row r="1318" spans="1:1">
      <c r="A1318" s="327"/>
    </row>
    <row r="1319" spans="1:1">
      <c r="A1319" s="327"/>
    </row>
    <row r="1320" spans="1:1">
      <c r="A1320" s="327"/>
    </row>
    <row r="1321" spans="1:1">
      <c r="A1321" s="327"/>
    </row>
    <row r="1322" spans="1:1">
      <c r="A1322" s="327"/>
    </row>
    <row r="1323" spans="1:1">
      <c r="A1323" s="327"/>
    </row>
    <row r="1324" spans="1:1">
      <c r="A1324" s="327"/>
    </row>
    <row r="1325" spans="1:1">
      <c r="A1325" s="327"/>
    </row>
    <row r="1326" spans="1:1">
      <c r="A1326" s="327"/>
    </row>
    <row r="1327" spans="1:1">
      <c r="A1327" s="327"/>
    </row>
    <row r="1328" spans="1:1">
      <c r="A1328" s="327"/>
    </row>
    <row r="1329" spans="1:1">
      <c r="A1329" s="327"/>
    </row>
    <row r="1330" spans="1:1">
      <c r="A1330" s="327"/>
    </row>
    <row r="1331" spans="1:1">
      <c r="A1331" s="327"/>
    </row>
    <row r="1332" spans="1:1">
      <c r="A1332" s="327"/>
    </row>
    <row r="1333" spans="1:1">
      <c r="A1333" s="327"/>
    </row>
    <row r="1334" spans="1:1">
      <c r="A1334" s="327"/>
    </row>
    <row r="1335" spans="1:1">
      <c r="A1335" s="327"/>
    </row>
    <row r="1336" spans="1:1">
      <c r="A1336" s="327"/>
    </row>
    <row r="1337" spans="1:1">
      <c r="A1337" s="327"/>
    </row>
    <row r="1338" spans="1:1">
      <c r="A1338" s="327"/>
    </row>
    <row r="1339" spans="1:1">
      <c r="A1339" s="327"/>
    </row>
    <row r="1340" spans="1:1">
      <c r="A1340" s="327"/>
    </row>
    <row r="1341" spans="1:1">
      <c r="A1341" s="327"/>
    </row>
    <row r="1342" spans="1:1">
      <c r="A1342" s="327"/>
    </row>
    <row r="1343" spans="1:1">
      <c r="A1343" s="327"/>
    </row>
    <row r="1344" spans="1:1">
      <c r="A1344" s="327"/>
    </row>
    <row r="1345" spans="1:1">
      <c r="A1345" s="327"/>
    </row>
    <row r="1346" spans="1:1">
      <c r="A1346" s="327"/>
    </row>
    <row r="1347" spans="1:1">
      <c r="A1347" s="327"/>
    </row>
    <row r="1348" spans="1:1">
      <c r="A1348" s="327"/>
    </row>
    <row r="1349" spans="1:1">
      <c r="A1349" s="327"/>
    </row>
    <row r="1350" spans="1:1">
      <c r="A1350" s="327"/>
    </row>
    <row r="1351" spans="1:1">
      <c r="A1351" s="327"/>
    </row>
    <row r="1352" spans="1:1">
      <c r="A1352" s="327"/>
    </row>
    <row r="1353" spans="1:1">
      <c r="A1353" s="327"/>
    </row>
    <row r="1354" spans="1:1">
      <c r="A1354" s="327"/>
    </row>
    <row r="1355" spans="1:1">
      <c r="A1355" s="327"/>
    </row>
    <row r="1356" spans="1:1">
      <c r="A1356" s="327"/>
    </row>
    <row r="1357" spans="1:1">
      <c r="A1357" s="327"/>
    </row>
    <row r="1358" spans="1:1">
      <c r="A1358" s="327"/>
    </row>
    <row r="1359" spans="1:1">
      <c r="A1359" s="327"/>
    </row>
    <row r="1360" spans="1:1">
      <c r="A1360" s="327"/>
    </row>
    <row r="1361" spans="1:1">
      <c r="A1361" s="327"/>
    </row>
    <row r="1362" spans="1:1">
      <c r="A1362" s="327"/>
    </row>
    <row r="1363" spans="1:1">
      <c r="A1363" s="327"/>
    </row>
    <row r="1364" spans="1:1">
      <c r="A1364" s="327"/>
    </row>
    <row r="1365" spans="1:1">
      <c r="A1365" s="327"/>
    </row>
    <row r="1366" spans="1:1">
      <c r="A1366" s="327"/>
    </row>
    <row r="1367" spans="1:1">
      <c r="A1367" s="327"/>
    </row>
    <row r="1368" spans="1:1">
      <c r="A1368" s="327"/>
    </row>
    <row r="1369" spans="1:1">
      <c r="A1369" s="327"/>
    </row>
    <row r="1370" spans="1:1">
      <c r="A1370" s="327"/>
    </row>
    <row r="1371" spans="1:1">
      <c r="A1371" s="327"/>
    </row>
    <row r="1372" spans="1:1">
      <c r="A1372" s="327"/>
    </row>
    <row r="1373" spans="1:1">
      <c r="A1373" s="327"/>
    </row>
    <row r="1374" spans="1:1">
      <c r="A1374" s="327"/>
    </row>
    <row r="1375" spans="1:1">
      <c r="A1375" s="327"/>
    </row>
    <row r="1376" spans="1:1">
      <c r="A1376" s="327"/>
    </row>
    <row r="1377" spans="1:1">
      <c r="A1377" s="327"/>
    </row>
    <row r="1378" spans="1:1">
      <c r="A1378" s="327"/>
    </row>
    <row r="1379" spans="1:1">
      <c r="A1379" s="327"/>
    </row>
    <row r="1380" spans="1:1">
      <c r="A1380" s="327"/>
    </row>
    <row r="1381" spans="1:1">
      <c r="A1381" s="327"/>
    </row>
    <row r="1382" spans="1:1">
      <c r="A1382" s="327"/>
    </row>
    <row r="1383" spans="1:1">
      <c r="A1383" s="327"/>
    </row>
    <row r="1384" spans="1:1">
      <c r="A1384" s="327"/>
    </row>
    <row r="1385" spans="1:1">
      <c r="A1385" s="327"/>
    </row>
    <row r="1386" spans="1:1">
      <c r="A1386" s="327"/>
    </row>
    <row r="1387" spans="1:1">
      <c r="A1387" s="327"/>
    </row>
    <row r="1388" spans="1:1">
      <c r="A1388" s="327"/>
    </row>
    <row r="1389" spans="1:1">
      <c r="A1389" s="327"/>
    </row>
    <row r="1390" spans="1:1">
      <c r="A1390" s="327"/>
    </row>
    <row r="1391" spans="1:1">
      <c r="A1391" s="327"/>
    </row>
    <row r="1392" spans="1:1">
      <c r="A1392" s="327"/>
    </row>
    <row r="1393" spans="1:1">
      <c r="A1393" s="327"/>
    </row>
    <row r="1394" spans="1:1">
      <c r="A1394" s="327"/>
    </row>
    <row r="1395" spans="1:1">
      <c r="A1395" s="327"/>
    </row>
    <row r="1396" spans="1:1">
      <c r="A1396" s="327"/>
    </row>
    <row r="1397" spans="1:1">
      <c r="A1397" s="327"/>
    </row>
    <row r="1398" spans="1:1">
      <c r="A1398" s="327"/>
    </row>
    <row r="1399" spans="1:1">
      <c r="A1399" s="327"/>
    </row>
    <row r="1400" spans="1:1">
      <c r="A1400" s="327"/>
    </row>
    <row r="1401" spans="1:1">
      <c r="A1401" s="327"/>
    </row>
    <row r="1402" spans="1:1">
      <c r="A1402" s="327"/>
    </row>
    <row r="1403" spans="1:1">
      <c r="A1403" s="327"/>
    </row>
    <row r="1404" spans="1:1">
      <c r="A1404" s="327"/>
    </row>
    <row r="1405" spans="1:1">
      <c r="A1405" s="327"/>
    </row>
    <row r="1406" spans="1:1">
      <c r="A1406" s="327"/>
    </row>
    <row r="1407" spans="1:1">
      <c r="A1407" s="327"/>
    </row>
    <row r="1408" spans="1:1">
      <c r="A1408" s="327"/>
    </row>
    <row r="1409" spans="1:1">
      <c r="A1409" s="327"/>
    </row>
    <row r="1410" spans="1:1">
      <c r="A1410" s="327"/>
    </row>
    <row r="1411" spans="1:1">
      <c r="A1411" s="327"/>
    </row>
    <row r="1412" spans="1:1">
      <c r="A1412" s="327"/>
    </row>
    <row r="1413" spans="1:1">
      <c r="A1413" s="327"/>
    </row>
    <row r="1414" spans="1:1">
      <c r="A1414" s="327"/>
    </row>
    <row r="1415" spans="1:1">
      <c r="A1415" s="327"/>
    </row>
    <row r="1416" spans="1:1">
      <c r="A1416" s="327"/>
    </row>
    <row r="1417" spans="1:1">
      <c r="A1417" s="327"/>
    </row>
    <row r="1418" spans="1:1">
      <c r="A1418" s="327"/>
    </row>
    <row r="1419" spans="1:1">
      <c r="A1419" s="327"/>
    </row>
    <row r="1420" spans="1:1">
      <c r="A1420" s="327"/>
    </row>
    <row r="1421" spans="1:1">
      <c r="A1421" s="327"/>
    </row>
    <row r="1422" spans="1:1">
      <c r="A1422" s="327"/>
    </row>
    <row r="1423" spans="1:1">
      <c r="A1423" s="327"/>
    </row>
    <row r="1424" spans="1:1">
      <c r="A1424" s="327"/>
    </row>
    <row r="1425" spans="1:1">
      <c r="A1425" s="327"/>
    </row>
    <row r="1426" spans="1:1">
      <c r="A1426" s="327"/>
    </row>
    <row r="1427" spans="1:1">
      <c r="A1427" s="327"/>
    </row>
    <row r="1428" spans="1:1">
      <c r="A1428" s="327"/>
    </row>
    <row r="1429" spans="1:1">
      <c r="A1429" s="327"/>
    </row>
    <row r="1430" spans="1:1">
      <c r="A1430" s="327"/>
    </row>
    <row r="1431" spans="1:1">
      <c r="A1431" s="327"/>
    </row>
    <row r="1432" spans="1:1">
      <c r="A1432" s="327"/>
    </row>
    <row r="1433" spans="1:1">
      <c r="A1433" s="327"/>
    </row>
    <row r="1434" spans="1:1">
      <c r="A1434" s="327"/>
    </row>
    <row r="1435" spans="1:1">
      <c r="A1435" s="327"/>
    </row>
    <row r="1436" spans="1:1">
      <c r="A1436" s="327"/>
    </row>
    <row r="1437" spans="1:1">
      <c r="A1437" s="327"/>
    </row>
    <row r="1438" spans="1:1">
      <c r="A1438" s="327"/>
    </row>
    <row r="1439" spans="1:1">
      <c r="A1439" s="327"/>
    </row>
    <row r="1440" spans="1:1">
      <c r="A1440" s="327"/>
    </row>
    <row r="1441" spans="1:1">
      <c r="A1441" s="327"/>
    </row>
    <row r="1442" spans="1:1">
      <c r="A1442" s="327"/>
    </row>
    <row r="1443" spans="1:1">
      <c r="A1443" s="327"/>
    </row>
    <row r="1444" spans="1:1">
      <c r="A1444" s="327"/>
    </row>
    <row r="1445" spans="1:1">
      <c r="A1445" s="327"/>
    </row>
    <row r="1446" spans="1:1">
      <c r="A1446" s="327"/>
    </row>
    <row r="1447" spans="1:1">
      <c r="A1447" s="327"/>
    </row>
    <row r="1448" spans="1:1">
      <c r="A1448" s="327"/>
    </row>
    <row r="1449" spans="1:1">
      <c r="A1449" s="327"/>
    </row>
    <row r="1450" spans="1:1">
      <c r="A1450" s="327"/>
    </row>
    <row r="1451" spans="1:1">
      <c r="A1451" s="327"/>
    </row>
    <row r="1452" spans="1:1">
      <c r="A1452" s="327"/>
    </row>
    <row r="1453" spans="1:1">
      <c r="A1453" s="327"/>
    </row>
    <row r="1454" spans="1:1">
      <c r="A1454" s="327"/>
    </row>
    <row r="1455" spans="1:1">
      <c r="A1455" s="327"/>
    </row>
    <row r="1456" spans="1:1">
      <c r="A1456" s="327"/>
    </row>
    <row r="1457" spans="1:1">
      <c r="A1457" s="327"/>
    </row>
    <row r="1458" spans="1:1">
      <c r="A1458" s="327"/>
    </row>
    <row r="1459" spans="1:1">
      <c r="A1459" s="327"/>
    </row>
    <row r="1460" spans="1:1">
      <c r="A1460" s="327"/>
    </row>
    <row r="1461" spans="1:1">
      <c r="A1461" s="327"/>
    </row>
    <row r="1462" spans="1:1">
      <c r="A1462" s="327"/>
    </row>
    <row r="1463" spans="1:1">
      <c r="A1463" s="327"/>
    </row>
    <row r="1464" spans="1:1">
      <c r="A1464" s="327"/>
    </row>
    <row r="1465" spans="1:1">
      <c r="A1465" s="327"/>
    </row>
    <row r="1466" spans="1:1">
      <c r="A1466" s="327"/>
    </row>
    <row r="1467" spans="1:1">
      <c r="A1467" s="327"/>
    </row>
    <row r="1468" spans="1:1">
      <c r="A1468" s="327"/>
    </row>
    <row r="1469" spans="1:1">
      <c r="A1469" s="327"/>
    </row>
    <row r="1470" spans="1:1">
      <c r="A1470" s="327"/>
    </row>
    <row r="1471" spans="1:1">
      <c r="A1471" s="327"/>
    </row>
    <row r="1472" spans="1:1">
      <c r="A1472" s="327"/>
    </row>
    <row r="1473" spans="1:1">
      <c r="A1473" s="327"/>
    </row>
    <row r="1474" spans="1:1">
      <c r="A1474" s="327"/>
    </row>
    <row r="1475" spans="1:1">
      <c r="A1475" s="327"/>
    </row>
    <row r="1476" spans="1:1">
      <c r="A1476" s="327"/>
    </row>
    <row r="1477" spans="1:1">
      <c r="A1477" s="327"/>
    </row>
    <row r="1478" spans="1:1">
      <c r="A1478" s="327"/>
    </row>
    <row r="1479" spans="1:1">
      <c r="A1479" s="327"/>
    </row>
    <row r="1480" spans="1:1">
      <c r="A1480" s="327"/>
    </row>
    <row r="1481" spans="1:1">
      <c r="A1481" s="327"/>
    </row>
    <row r="1482" spans="1:1">
      <c r="A1482" s="327"/>
    </row>
    <row r="1483" spans="1:1">
      <c r="A1483" s="327"/>
    </row>
    <row r="1484" spans="1:1">
      <c r="A1484" s="327"/>
    </row>
    <row r="1485" spans="1:1">
      <c r="A1485" s="327"/>
    </row>
    <row r="1486" spans="1:1">
      <c r="A1486" s="327"/>
    </row>
    <row r="1487" spans="1:1">
      <c r="A1487" s="327"/>
    </row>
    <row r="1488" spans="1:1">
      <c r="A1488" s="327"/>
    </row>
    <row r="1489" spans="1:1">
      <c r="A1489" s="327"/>
    </row>
    <row r="1490" spans="1:1">
      <c r="A1490" s="327"/>
    </row>
    <row r="1491" spans="1:1">
      <c r="A1491" s="327"/>
    </row>
    <row r="1492" spans="1:1">
      <c r="A1492" s="327"/>
    </row>
    <row r="1493" spans="1:1">
      <c r="A1493" s="327"/>
    </row>
    <row r="1494" spans="1:1">
      <c r="A1494" s="327"/>
    </row>
    <row r="1495" spans="1:1">
      <c r="A1495" s="327"/>
    </row>
    <row r="1496" spans="1:1">
      <c r="A1496" s="327"/>
    </row>
    <row r="1497" spans="1:1">
      <c r="A1497" s="327"/>
    </row>
    <row r="1498" spans="1:1">
      <c r="A1498" s="327"/>
    </row>
    <row r="1499" spans="1:1">
      <c r="A1499" s="327"/>
    </row>
    <row r="1500" spans="1:1">
      <c r="A1500" s="327"/>
    </row>
    <row r="1501" spans="1:1">
      <c r="A1501" s="327"/>
    </row>
    <row r="1502" spans="1:1">
      <c r="A1502" s="327"/>
    </row>
    <row r="1503" spans="1:1">
      <c r="A1503" s="327"/>
    </row>
    <row r="1504" spans="1:1">
      <c r="A1504" s="327"/>
    </row>
    <row r="1505" spans="1:1">
      <c r="A1505" s="327"/>
    </row>
    <row r="1506" spans="1:1">
      <c r="A1506" s="327"/>
    </row>
    <row r="1507" spans="1:1">
      <c r="A1507" s="327"/>
    </row>
    <row r="1508" spans="1:1">
      <c r="A1508" s="327"/>
    </row>
    <row r="1509" spans="1:1">
      <c r="A1509" s="327"/>
    </row>
    <row r="1510" spans="1:1">
      <c r="A1510" s="327"/>
    </row>
    <row r="1511" spans="1:1">
      <c r="A1511" s="327"/>
    </row>
    <row r="1512" spans="1:1">
      <c r="A1512" s="327"/>
    </row>
    <row r="1513" spans="1:1">
      <c r="A1513" s="327"/>
    </row>
    <row r="1514" spans="1:1">
      <c r="A1514" s="327"/>
    </row>
    <row r="1515" spans="1:1">
      <c r="A1515" s="327"/>
    </row>
    <row r="1516" spans="1:1">
      <c r="A1516" s="327"/>
    </row>
    <row r="1517" spans="1:1">
      <c r="A1517" s="327"/>
    </row>
    <row r="1518" spans="1:1">
      <c r="A1518" s="327"/>
    </row>
    <row r="1519" spans="1:1">
      <c r="A1519" s="327"/>
    </row>
    <row r="1520" spans="1:1">
      <c r="A1520" s="327"/>
    </row>
    <row r="1521" spans="1:1">
      <c r="A1521" s="327"/>
    </row>
    <row r="1522" spans="1:1">
      <c r="A1522" s="327"/>
    </row>
    <row r="1523" spans="1:1">
      <c r="A1523" s="327"/>
    </row>
    <row r="1524" spans="1:1">
      <c r="A1524" s="327"/>
    </row>
    <row r="1525" spans="1:1">
      <c r="A1525" s="327"/>
    </row>
    <row r="1526" spans="1:1">
      <c r="A1526" s="327"/>
    </row>
    <row r="1527" spans="1:1">
      <c r="A1527" s="327"/>
    </row>
    <row r="1528" spans="1:1">
      <c r="A1528" s="327"/>
    </row>
    <row r="1529" spans="1:1">
      <c r="A1529" s="327"/>
    </row>
    <row r="1530" spans="1:1">
      <c r="A1530" s="327"/>
    </row>
    <row r="1531" spans="1:1">
      <c r="A1531" s="327"/>
    </row>
    <row r="1532" spans="1:1">
      <c r="A1532" s="327"/>
    </row>
    <row r="1533" spans="1:1">
      <c r="A1533" s="327"/>
    </row>
    <row r="1534" spans="1:1">
      <c r="A1534" s="327"/>
    </row>
    <row r="1535" spans="1:1">
      <c r="A1535" s="327"/>
    </row>
    <row r="1536" spans="1:1">
      <c r="A1536" s="327"/>
    </row>
    <row r="1537" spans="1:1">
      <c r="A1537" s="327"/>
    </row>
    <row r="1538" spans="1:1">
      <c r="A1538" s="327"/>
    </row>
    <row r="1539" spans="1:1">
      <c r="A1539" s="327"/>
    </row>
    <row r="1540" spans="1:1">
      <c r="A1540" s="327"/>
    </row>
    <row r="1541" spans="1:1">
      <c r="A1541" s="327"/>
    </row>
    <row r="1542" spans="1:1">
      <c r="A1542" s="327"/>
    </row>
    <row r="1543" spans="1:1">
      <c r="A1543" s="327"/>
    </row>
    <row r="1544" spans="1:1">
      <c r="A1544" s="327"/>
    </row>
    <row r="1545" spans="1:1">
      <c r="A1545" s="327"/>
    </row>
    <row r="1546" spans="1:1">
      <c r="A1546" s="327"/>
    </row>
    <row r="1547" spans="1:1">
      <c r="A1547" s="327"/>
    </row>
    <row r="1548" spans="1:1">
      <c r="A1548" s="327"/>
    </row>
    <row r="1549" spans="1:1">
      <c r="A1549" s="327"/>
    </row>
    <row r="1550" spans="1:1">
      <c r="A1550" s="327"/>
    </row>
    <row r="1551" spans="1:1">
      <c r="A1551" s="327"/>
    </row>
    <row r="1552" spans="1:1">
      <c r="A1552" s="327"/>
    </row>
    <row r="1553" spans="1:1">
      <c r="A1553" s="327"/>
    </row>
    <row r="1554" spans="1:1">
      <c r="A1554" s="327"/>
    </row>
    <row r="1555" spans="1:1">
      <c r="A1555" s="327"/>
    </row>
    <row r="1556" spans="1:1">
      <c r="A1556" s="327"/>
    </row>
    <row r="1557" spans="1:1">
      <c r="A1557" s="327"/>
    </row>
    <row r="1558" spans="1:1">
      <c r="A1558" s="327"/>
    </row>
    <row r="1559" spans="1:1">
      <c r="A1559" s="327"/>
    </row>
    <row r="1560" spans="1:1">
      <c r="A1560" s="327"/>
    </row>
    <row r="1561" spans="1:1">
      <c r="A1561" s="327"/>
    </row>
    <row r="1562" spans="1:1">
      <c r="A1562" s="327"/>
    </row>
    <row r="1563" spans="1:1">
      <c r="A1563" s="327"/>
    </row>
    <row r="1564" spans="1:1">
      <c r="A1564" s="327"/>
    </row>
    <row r="1565" spans="1:1">
      <c r="A1565" s="327"/>
    </row>
    <row r="1566" spans="1:1">
      <c r="A1566" s="327"/>
    </row>
    <row r="1567" spans="1:1">
      <c r="A1567" s="327"/>
    </row>
    <row r="1568" spans="1:1">
      <c r="A1568" s="327"/>
    </row>
    <row r="1569" spans="1:1">
      <c r="A1569" s="327"/>
    </row>
    <row r="1570" spans="1:1">
      <c r="A1570" s="327"/>
    </row>
    <row r="1571" spans="1:1">
      <c r="A1571" s="327"/>
    </row>
    <row r="1572" spans="1:1">
      <c r="A1572" s="327"/>
    </row>
    <row r="1573" spans="1:1">
      <c r="A1573" s="327"/>
    </row>
    <row r="1574" spans="1:1">
      <c r="A1574" s="327"/>
    </row>
    <row r="1575" spans="1:1">
      <c r="A1575" s="327"/>
    </row>
    <row r="1576" spans="1:1">
      <c r="A1576" s="327"/>
    </row>
    <row r="1577" spans="1:1">
      <c r="A1577" s="327"/>
    </row>
    <row r="1578" spans="1:1">
      <c r="A1578" s="327"/>
    </row>
    <row r="1579" spans="1:1">
      <c r="A1579" s="327"/>
    </row>
    <row r="1580" spans="1:1">
      <c r="A1580" s="327"/>
    </row>
    <row r="1581" spans="1:1">
      <c r="A1581" s="327"/>
    </row>
    <row r="1582" spans="1:1">
      <c r="A1582" s="327"/>
    </row>
    <row r="1583" spans="1:1">
      <c r="A1583" s="327"/>
    </row>
    <row r="1584" spans="1:1">
      <c r="A1584" s="327"/>
    </row>
    <row r="1585" spans="1:1">
      <c r="A1585" s="327"/>
    </row>
    <row r="1586" spans="1:1">
      <c r="A1586" s="327"/>
    </row>
    <row r="1587" spans="1:1">
      <c r="A1587" s="327"/>
    </row>
    <row r="1588" spans="1:1">
      <c r="A1588" s="327"/>
    </row>
    <row r="1589" spans="1:1">
      <c r="A1589" s="327"/>
    </row>
    <row r="1590" spans="1:1">
      <c r="A1590" s="327"/>
    </row>
    <row r="1591" spans="1:1">
      <c r="A1591" s="327"/>
    </row>
    <row r="1592" spans="1:1">
      <c r="A1592" s="327"/>
    </row>
    <row r="1593" spans="1:1">
      <c r="A1593" s="327"/>
    </row>
    <row r="1594" spans="1:1">
      <c r="A1594" s="327"/>
    </row>
    <row r="1595" spans="1:1">
      <c r="A1595" s="327"/>
    </row>
    <row r="1596" spans="1:1">
      <c r="A1596" s="327"/>
    </row>
    <row r="1597" spans="1:1">
      <c r="A1597" s="327"/>
    </row>
    <row r="1598" spans="1:1">
      <c r="A1598" s="327"/>
    </row>
    <row r="1599" spans="1:1">
      <c r="A1599" s="327"/>
    </row>
    <row r="1600" spans="1:1">
      <c r="A1600" s="327"/>
    </row>
    <row r="1601" spans="1:1">
      <c r="A1601" s="327"/>
    </row>
    <row r="1602" spans="1:1">
      <c r="A1602" s="327"/>
    </row>
    <row r="1603" spans="1:1">
      <c r="A1603" s="327"/>
    </row>
    <row r="1604" spans="1:1">
      <c r="A1604" s="327"/>
    </row>
    <row r="1605" spans="1:1">
      <c r="A1605" s="327"/>
    </row>
    <row r="1606" spans="1:1">
      <c r="A1606" s="327"/>
    </row>
    <row r="1607" spans="1:1">
      <c r="A1607" s="327"/>
    </row>
    <row r="1608" spans="1:1">
      <c r="A1608" s="327"/>
    </row>
    <row r="1609" spans="1:1">
      <c r="A1609" s="327"/>
    </row>
    <row r="1610" spans="1:1">
      <c r="A1610" s="327"/>
    </row>
    <row r="1611" spans="1:1">
      <c r="A1611" s="327"/>
    </row>
    <row r="1612" spans="1:1">
      <c r="A1612" s="327"/>
    </row>
    <row r="1613" spans="1:1">
      <c r="A1613" s="327"/>
    </row>
    <row r="1614" spans="1:1">
      <c r="A1614" s="327"/>
    </row>
    <row r="1615" spans="1:1">
      <c r="A1615" s="327"/>
    </row>
    <row r="1616" spans="1:1">
      <c r="A1616" s="327"/>
    </row>
    <row r="1617" spans="1:1">
      <c r="A1617" s="327"/>
    </row>
    <row r="1618" spans="1:1">
      <c r="A1618" s="327"/>
    </row>
    <row r="1619" spans="1:1">
      <c r="A1619" s="327"/>
    </row>
    <row r="1620" spans="1:1">
      <c r="A1620" s="327"/>
    </row>
    <row r="1621" spans="1:1">
      <c r="A1621" s="327"/>
    </row>
    <row r="1622" spans="1:1">
      <c r="A1622" s="327"/>
    </row>
    <row r="1623" spans="1:1">
      <c r="A1623" s="327"/>
    </row>
    <row r="1624" spans="1:1">
      <c r="A1624" s="327"/>
    </row>
    <row r="1625" spans="1:1">
      <c r="A1625" s="327"/>
    </row>
    <row r="1626" spans="1:1">
      <c r="A1626" s="327"/>
    </row>
    <row r="1627" spans="1:1">
      <c r="A1627" s="327"/>
    </row>
    <row r="1628" spans="1:1">
      <c r="A1628" s="327"/>
    </row>
    <row r="1629" spans="1:1">
      <c r="A1629" s="327"/>
    </row>
    <row r="1630" spans="1:1">
      <c r="A1630" s="327"/>
    </row>
    <row r="1631" spans="1:1">
      <c r="A1631" s="327"/>
    </row>
    <row r="1632" spans="1:1">
      <c r="A1632" s="327"/>
    </row>
    <row r="1633" spans="1:1">
      <c r="A1633" s="327"/>
    </row>
    <row r="1634" spans="1:1">
      <c r="A1634" s="327"/>
    </row>
    <row r="1635" spans="1:1">
      <c r="A1635" s="327"/>
    </row>
    <row r="1636" spans="1:1">
      <c r="A1636" s="327"/>
    </row>
    <row r="1637" spans="1:1">
      <c r="A1637" s="327"/>
    </row>
    <row r="1638" spans="1:1">
      <c r="A1638" s="327"/>
    </row>
    <row r="1639" spans="1:1">
      <c r="A1639" s="327"/>
    </row>
    <row r="1640" spans="1:1">
      <c r="A1640" s="327"/>
    </row>
    <row r="1641" spans="1:1">
      <c r="A1641" s="327"/>
    </row>
    <row r="1642" spans="1:1">
      <c r="A1642" s="327"/>
    </row>
    <row r="1643" spans="1:1">
      <c r="A1643" s="327"/>
    </row>
    <row r="1644" spans="1:1">
      <c r="A1644" s="327"/>
    </row>
    <row r="1645" spans="1:1">
      <c r="A1645" s="327"/>
    </row>
    <row r="1646" spans="1:1">
      <c r="A1646" s="327"/>
    </row>
    <row r="1647" spans="1:1">
      <c r="A1647" s="327"/>
    </row>
    <row r="1648" spans="1:1">
      <c r="A1648" s="327"/>
    </row>
    <row r="1649" spans="1:1">
      <c r="A1649" s="327"/>
    </row>
    <row r="1650" spans="1:1">
      <c r="A1650" s="327"/>
    </row>
    <row r="1651" spans="1:1">
      <c r="A1651" s="327"/>
    </row>
    <row r="1652" spans="1:1">
      <c r="A1652" s="327"/>
    </row>
    <row r="1653" spans="1:1">
      <c r="A1653" s="327"/>
    </row>
    <row r="1654" spans="1:1">
      <c r="A1654" s="327"/>
    </row>
    <row r="1655" spans="1:1">
      <c r="A1655" s="327"/>
    </row>
    <row r="1656" spans="1:1">
      <c r="A1656" s="327"/>
    </row>
    <row r="1657" spans="1:1">
      <c r="A1657" s="327"/>
    </row>
    <row r="1658" spans="1:1">
      <c r="A1658" s="327"/>
    </row>
    <row r="1659" spans="1:1">
      <c r="A1659" s="327"/>
    </row>
    <row r="1660" spans="1:1">
      <c r="A1660" s="327"/>
    </row>
    <row r="1661" spans="1:1">
      <c r="A1661" s="327"/>
    </row>
    <row r="1662" spans="1:1">
      <c r="A1662" s="327"/>
    </row>
    <row r="1663" spans="1:1">
      <c r="A1663" s="327"/>
    </row>
    <row r="1664" spans="1:1">
      <c r="A1664" s="327"/>
    </row>
    <row r="1665" spans="1:1">
      <c r="A1665" s="327"/>
    </row>
    <row r="1666" spans="1:1">
      <c r="A1666" s="327"/>
    </row>
    <row r="1667" spans="1:1">
      <c r="A1667" s="327"/>
    </row>
    <row r="1668" spans="1:1">
      <c r="A1668" s="327"/>
    </row>
    <row r="1669" spans="1:1">
      <c r="A1669" s="327"/>
    </row>
    <row r="1670" spans="1:1">
      <c r="A1670" s="327"/>
    </row>
    <row r="1671" spans="1:1">
      <c r="A1671" s="327"/>
    </row>
    <row r="1672" spans="1:1">
      <c r="A1672" s="327"/>
    </row>
    <row r="1673" spans="1:1">
      <c r="A1673" s="327"/>
    </row>
    <row r="1674" spans="1:1">
      <c r="A1674" s="327"/>
    </row>
    <row r="1675" spans="1:1">
      <c r="A1675" s="327"/>
    </row>
    <row r="1676" spans="1:1">
      <c r="A1676" s="327"/>
    </row>
    <row r="1677" spans="1:1">
      <c r="A1677" s="327"/>
    </row>
    <row r="1678" spans="1:1">
      <c r="A1678" s="327"/>
    </row>
    <row r="1679" spans="1:1">
      <c r="A1679" s="327"/>
    </row>
    <row r="1680" spans="1:1">
      <c r="A1680" s="327"/>
    </row>
    <row r="1681" spans="1:1">
      <c r="A1681" s="327"/>
    </row>
    <row r="1682" spans="1:1">
      <c r="A1682" s="327"/>
    </row>
    <row r="1683" spans="1:1">
      <c r="A1683" s="327"/>
    </row>
    <row r="1684" spans="1:1">
      <c r="A1684" s="327"/>
    </row>
    <row r="1685" spans="1:1">
      <c r="A1685" s="327"/>
    </row>
    <row r="1686" spans="1:1">
      <c r="A1686" s="327"/>
    </row>
    <row r="1687" spans="1:1">
      <c r="A1687" s="327"/>
    </row>
    <row r="1688" spans="1:1">
      <c r="A1688" s="327"/>
    </row>
    <row r="1689" spans="1:1">
      <c r="A1689" s="327"/>
    </row>
    <row r="1690" spans="1:1">
      <c r="A1690" s="327"/>
    </row>
    <row r="1691" spans="1:1">
      <c r="A1691" s="327"/>
    </row>
    <row r="1692" spans="1:1">
      <c r="A1692" s="327"/>
    </row>
    <row r="1693" spans="1:1">
      <c r="A1693" s="327"/>
    </row>
    <row r="1694" spans="1:1">
      <c r="A1694" s="327"/>
    </row>
    <row r="1695" spans="1:1">
      <c r="A1695" s="327"/>
    </row>
    <row r="1696" spans="1:1">
      <c r="A1696" s="327"/>
    </row>
    <row r="1697" spans="1:1">
      <c r="A1697" s="327"/>
    </row>
    <row r="1698" spans="1:1">
      <c r="A1698" s="327"/>
    </row>
    <row r="1699" spans="1:1">
      <c r="A1699" s="327"/>
    </row>
    <row r="1700" spans="1:1">
      <c r="A1700" s="327"/>
    </row>
    <row r="1701" spans="1:1">
      <c r="A1701" s="327"/>
    </row>
    <row r="1702" spans="1:1">
      <c r="A1702" s="327"/>
    </row>
    <row r="1703" spans="1:1">
      <c r="A1703" s="327"/>
    </row>
    <row r="1704" spans="1:1">
      <c r="A1704" s="327"/>
    </row>
    <row r="1705" spans="1:1">
      <c r="A1705" s="327"/>
    </row>
    <row r="1706" spans="1:1">
      <c r="A1706" s="327"/>
    </row>
    <row r="1707" spans="1:1">
      <c r="A1707" s="327"/>
    </row>
    <row r="1708" spans="1:1">
      <c r="A1708" s="327"/>
    </row>
    <row r="1709" spans="1:1">
      <c r="A1709" s="327"/>
    </row>
    <row r="1710" spans="1:1">
      <c r="A1710" s="327"/>
    </row>
    <row r="1711" spans="1:1">
      <c r="A1711" s="327"/>
    </row>
    <row r="1712" spans="1:1">
      <c r="A1712" s="327"/>
    </row>
    <row r="1713" spans="1:1">
      <c r="A1713" s="327"/>
    </row>
    <row r="1714" spans="1:1">
      <c r="A1714" s="327"/>
    </row>
    <row r="1715" spans="1:1">
      <c r="A1715" s="327"/>
    </row>
    <row r="1716" spans="1:1">
      <c r="A1716" s="327"/>
    </row>
    <row r="1717" spans="1:1">
      <c r="A1717" s="327"/>
    </row>
    <row r="1718" spans="1:1">
      <c r="A1718" s="327"/>
    </row>
    <row r="1719" spans="1:1">
      <c r="A1719" s="327"/>
    </row>
    <row r="1720" spans="1:1">
      <c r="A1720" s="327"/>
    </row>
    <row r="1721" spans="1:1">
      <c r="A1721" s="327"/>
    </row>
    <row r="1722" spans="1:1">
      <c r="A1722" s="327"/>
    </row>
    <row r="1723" spans="1:1">
      <c r="A1723" s="327"/>
    </row>
    <row r="1724" spans="1:1">
      <c r="A1724" s="327"/>
    </row>
    <row r="1725" spans="1:1">
      <c r="A1725" s="327"/>
    </row>
    <row r="1726" spans="1:1">
      <c r="A1726" s="327"/>
    </row>
    <row r="1727" spans="1:1">
      <c r="A1727" s="327"/>
    </row>
    <row r="1728" spans="1:1">
      <c r="A1728" s="327"/>
    </row>
    <row r="1729" spans="1:1">
      <c r="A1729" s="327"/>
    </row>
    <row r="1730" spans="1:1">
      <c r="A1730" s="327"/>
    </row>
    <row r="1731" spans="1:1">
      <c r="A1731" s="327"/>
    </row>
    <row r="1732" spans="1:1">
      <c r="A1732" s="327"/>
    </row>
    <row r="1733" spans="1:1">
      <c r="A1733" s="327"/>
    </row>
    <row r="1734" spans="1:1">
      <c r="A1734" s="327"/>
    </row>
    <row r="1735" spans="1:1">
      <c r="A1735" s="327"/>
    </row>
    <row r="1736" spans="1:1">
      <c r="A1736" s="327"/>
    </row>
    <row r="1737" spans="1:1">
      <c r="A1737" s="327"/>
    </row>
    <row r="1738" spans="1:1">
      <c r="A1738" s="327"/>
    </row>
    <row r="1739" spans="1:1">
      <c r="A1739" s="327"/>
    </row>
    <row r="1740" spans="1:1">
      <c r="A1740" s="327"/>
    </row>
    <row r="1741" spans="1:1">
      <c r="A1741" s="327"/>
    </row>
    <row r="1742" spans="1:1">
      <c r="A1742" s="327"/>
    </row>
    <row r="1743" spans="1:1">
      <c r="A1743" s="327"/>
    </row>
    <row r="1744" spans="1:1">
      <c r="A1744" s="327"/>
    </row>
    <row r="1745" spans="1:1">
      <c r="A1745" s="327"/>
    </row>
    <row r="1746" spans="1:1">
      <c r="A1746" s="327"/>
    </row>
    <row r="1747" spans="1:1">
      <c r="A1747" s="327"/>
    </row>
    <row r="1748" spans="1:1">
      <c r="A1748" s="327"/>
    </row>
    <row r="1749" spans="1:1">
      <c r="A1749" s="327"/>
    </row>
    <row r="1750" spans="1:1">
      <c r="A1750" s="327"/>
    </row>
    <row r="1751" spans="1:1">
      <c r="A1751" s="327"/>
    </row>
    <row r="1752" spans="1:1">
      <c r="A1752" s="327"/>
    </row>
    <row r="1753" spans="1:1">
      <c r="A1753" s="327"/>
    </row>
    <row r="1754" spans="1:1">
      <c r="A1754" s="327"/>
    </row>
    <row r="1755" spans="1:1">
      <c r="A1755" s="327"/>
    </row>
    <row r="1756" spans="1:1">
      <c r="A1756" s="327"/>
    </row>
    <row r="1757" spans="1:1">
      <c r="A1757" s="327"/>
    </row>
    <row r="1758" spans="1:1">
      <c r="A1758" s="327"/>
    </row>
    <row r="1759" spans="1:1">
      <c r="A1759" s="327"/>
    </row>
    <row r="1760" spans="1:1">
      <c r="A1760" s="327"/>
    </row>
    <row r="1761" spans="1:1">
      <c r="A1761" s="327"/>
    </row>
    <row r="1762" spans="1:1">
      <c r="A1762" s="327"/>
    </row>
    <row r="1763" spans="1:1">
      <c r="A1763" s="327"/>
    </row>
    <row r="1764" spans="1:1">
      <c r="A1764" s="327"/>
    </row>
    <row r="1765" spans="1:1">
      <c r="A1765" s="327"/>
    </row>
    <row r="1766" spans="1:1">
      <c r="A1766" s="327"/>
    </row>
    <row r="1767" spans="1:1">
      <c r="A1767" s="327"/>
    </row>
    <row r="1768" spans="1:1">
      <c r="A1768" s="327"/>
    </row>
    <row r="1769" spans="1:1">
      <c r="A1769" s="327"/>
    </row>
    <row r="1770" spans="1:1">
      <c r="A1770" s="327"/>
    </row>
    <row r="1771" spans="1:1">
      <c r="A1771" s="327"/>
    </row>
    <row r="1772" spans="1:1">
      <c r="A1772" s="327"/>
    </row>
    <row r="1773" spans="1:1">
      <c r="A1773" s="327"/>
    </row>
    <row r="1774" spans="1:1">
      <c r="A1774" s="327"/>
    </row>
    <row r="1775" spans="1:1">
      <c r="A1775" s="327"/>
    </row>
    <row r="1776" spans="1:1">
      <c r="A1776" s="327"/>
    </row>
    <row r="1777" spans="1:1">
      <c r="A1777" s="327"/>
    </row>
    <row r="1778" spans="1:1">
      <c r="A1778" s="327"/>
    </row>
    <row r="1779" spans="1:1">
      <c r="A1779" s="327"/>
    </row>
    <row r="1780" spans="1:1">
      <c r="A1780" s="327"/>
    </row>
    <row r="1781" spans="1:1">
      <c r="A1781" s="327"/>
    </row>
    <row r="1782" spans="1:1">
      <c r="A1782" s="327"/>
    </row>
    <row r="1783" spans="1:1">
      <c r="A1783" s="327"/>
    </row>
    <row r="1784" spans="1:1">
      <c r="A1784" s="327"/>
    </row>
    <row r="1785" spans="1:1">
      <c r="A1785" s="327"/>
    </row>
    <row r="1786" spans="1:1">
      <c r="A1786" s="327"/>
    </row>
    <row r="1787" spans="1:1">
      <c r="A1787" s="327"/>
    </row>
    <row r="1788" spans="1:1">
      <c r="A1788" s="327"/>
    </row>
    <row r="1789" spans="1:1">
      <c r="A1789" s="327"/>
    </row>
    <row r="1790" spans="1:1">
      <c r="A1790" s="327"/>
    </row>
    <row r="1791" spans="1:1">
      <c r="A1791" s="327"/>
    </row>
    <row r="1792" spans="1:1">
      <c r="A1792" s="327"/>
    </row>
    <row r="1793" spans="1:1">
      <c r="A1793" s="327"/>
    </row>
    <row r="1794" spans="1:1">
      <c r="A1794" s="327"/>
    </row>
    <row r="1795" spans="1:1">
      <c r="A1795" s="327"/>
    </row>
    <row r="1796" spans="1:1">
      <c r="A1796" s="327"/>
    </row>
    <row r="1797" spans="1:1">
      <c r="A1797" s="327"/>
    </row>
    <row r="1798" spans="1:1">
      <c r="A1798" s="327"/>
    </row>
    <row r="1799" spans="1:1">
      <c r="A1799" s="327"/>
    </row>
    <row r="1800" spans="1:1">
      <c r="A1800" s="327"/>
    </row>
    <row r="1801" spans="1:1">
      <c r="A1801" s="327"/>
    </row>
    <row r="1802" spans="1:1">
      <c r="A1802" s="327"/>
    </row>
    <row r="1803" spans="1:1">
      <c r="A1803" s="327"/>
    </row>
    <row r="1804" spans="1:1">
      <c r="A1804" s="327"/>
    </row>
    <row r="1805" spans="1:1">
      <c r="A1805" s="327"/>
    </row>
    <row r="1806" spans="1:1">
      <c r="A1806" s="327"/>
    </row>
    <row r="1807" spans="1:1">
      <c r="A1807" s="327"/>
    </row>
    <row r="1808" spans="1:1">
      <c r="A1808" s="327"/>
    </row>
    <row r="1809" spans="1:1">
      <c r="A1809" s="327"/>
    </row>
    <row r="1810" spans="1:1">
      <c r="A1810" s="327"/>
    </row>
    <row r="1811" spans="1:1">
      <c r="A1811" s="327"/>
    </row>
    <row r="1812" spans="1:1">
      <c r="A1812" s="327"/>
    </row>
    <row r="1813" spans="1:1">
      <c r="A1813" s="327"/>
    </row>
    <row r="1814" spans="1:1">
      <c r="A1814" s="327"/>
    </row>
    <row r="1815" spans="1:1">
      <c r="A1815" s="327"/>
    </row>
    <row r="1816" spans="1:1">
      <c r="A1816" s="327"/>
    </row>
    <row r="1817" spans="1:1">
      <c r="A1817" s="327"/>
    </row>
    <row r="1818" spans="1:1">
      <c r="A1818" s="327"/>
    </row>
    <row r="1819" spans="1:1">
      <c r="A1819" s="327"/>
    </row>
    <row r="1820" spans="1:1">
      <c r="A1820" s="327"/>
    </row>
    <row r="1821" spans="1:1">
      <c r="A1821" s="327"/>
    </row>
    <row r="1822" spans="1:1">
      <c r="A1822" s="327"/>
    </row>
    <row r="1823" spans="1:1">
      <c r="A1823" s="327"/>
    </row>
    <row r="1824" spans="1:1">
      <c r="A1824" s="327"/>
    </row>
    <row r="1825" spans="1:1">
      <c r="A1825" s="327"/>
    </row>
    <row r="1826" spans="1:1">
      <c r="A1826" s="327"/>
    </row>
    <row r="1827" spans="1:1">
      <c r="A1827" s="327"/>
    </row>
    <row r="1828" spans="1:1">
      <c r="A1828" s="327"/>
    </row>
    <row r="1829" spans="1:1">
      <c r="A1829" s="327"/>
    </row>
    <row r="1830" spans="1:1">
      <c r="A1830" s="327"/>
    </row>
    <row r="1831" spans="1:1">
      <c r="A1831" s="327"/>
    </row>
    <row r="1832" spans="1:1">
      <c r="A1832" s="327"/>
    </row>
    <row r="1833" spans="1:1">
      <c r="A1833" s="327"/>
    </row>
    <row r="1834" spans="1:1">
      <c r="A1834" s="327"/>
    </row>
    <row r="1835" spans="1:1">
      <c r="A1835" s="327"/>
    </row>
    <row r="1836" spans="1:1">
      <c r="A1836" s="327"/>
    </row>
    <row r="1837" spans="1:1">
      <c r="A1837" s="327"/>
    </row>
    <row r="1838" spans="1:1">
      <c r="A1838" s="327"/>
    </row>
    <row r="1839" spans="1:1">
      <c r="A1839" s="327"/>
    </row>
    <row r="1840" spans="1:1">
      <c r="A1840" s="327"/>
    </row>
    <row r="1841" spans="1:1">
      <c r="A1841" s="327"/>
    </row>
    <row r="1842" spans="1:1">
      <c r="A1842" s="327"/>
    </row>
    <row r="1843" spans="1:1">
      <c r="A1843" s="327"/>
    </row>
    <row r="1844" spans="1:1">
      <c r="A1844" s="327"/>
    </row>
    <row r="1845" spans="1:1">
      <c r="A1845" s="327"/>
    </row>
    <row r="1846" spans="1:1">
      <c r="A1846" s="327"/>
    </row>
    <row r="1847" spans="1:1">
      <c r="A1847" s="327"/>
    </row>
    <row r="1848" spans="1:1">
      <c r="A1848" s="327"/>
    </row>
    <row r="1849" spans="1:1">
      <c r="A1849" s="327"/>
    </row>
    <row r="1850" spans="1:1">
      <c r="A1850" s="327"/>
    </row>
    <row r="1851" spans="1:1">
      <c r="A1851" s="327"/>
    </row>
    <row r="1852" spans="1:1">
      <c r="A1852" s="327"/>
    </row>
    <row r="1853" spans="1:1">
      <c r="A1853" s="327"/>
    </row>
    <row r="1854" spans="1:1">
      <c r="A1854" s="327"/>
    </row>
    <row r="1855" spans="1:1">
      <c r="A1855" s="327"/>
    </row>
    <row r="1856" spans="1:1">
      <c r="A1856" s="327"/>
    </row>
    <row r="1857" spans="1:1">
      <c r="A1857" s="327"/>
    </row>
    <row r="1858" spans="1:1">
      <c r="A1858" s="327"/>
    </row>
    <row r="1859" spans="1:1">
      <c r="A1859" s="327"/>
    </row>
    <row r="1860" spans="1:1">
      <c r="A1860" s="327"/>
    </row>
    <row r="1861" spans="1:1">
      <c r="A1861" s="327"/>
    </row>
    <row r="1862" spans="1:1">
      <c r="A1862" s="327"/>
    </row>
    <row r="1863" spans="1:1">
      <c r="A1863" s="327"/>
    </row>
    <row r="1864" spans="1:1">
      <c r="A1864" s="327"/>
    </row>
    <row r="1865" spans="1:1">
      <c r="A1865" s="327"/>
    </row>
    <row r="1866" spans="1:1">
      <c r="A1866" s="327"/>
    </row>
    <row r="1867" spans="1:1">
      <c r="A1867" s="327"/>
    </row>
    <row r="1868" spans="1:1">
      <c r="A1868" s="327"/>
    </row>
    <row r="1869" spans="1:1">
      <c r="A1869" s="327"/>
    </row>
    <row r="1870" spans="1:1">
      <c r="A1870" s="327"/>
    </row>
    <row r="1871" spans="1:1">
      <c r="A1871" s="327"/>
    </row>
    <row r="1872" spans="1:1">
      <c r="A1872" s="327"/>
    </row>
    <row r="1873" spans="1:1">
      <c r="A1873" s="327"/>
    </row>
    <row r="1874" spans="1:1">
      <c r="A1874" s="327"/>
    </row>
    <row r="1875" spans="1:1">
      <c r="A1875" s="327"/>
    </row>
    <row r="1876" spans="1:1">
      <c r="A1876" s="327"/>
    </row>
    <row r="1877" spans="1:1">
      <c r="A1877" s="327"/>
    </row>
    <row r="1878" spans="1:1">
      <c r="A1878" s="327"/>
    </row>
    <row r="1879" spans="1:1">
      <c r="A1879" s="327"/>
    </row>
    <row r="1880" spans="1:1">
      <c r="A1880" s="327"/>
    </row>
    <row r="1881" spans="1:1">
      <c r="A1881" s="327"/>
    </row>
    <row r="1882" spans="1:1">
      <c r="A1882" s="327"/>
    </row>
    <row r="1883" spans="1:1">
      <c r="A1883" s="327"/>
    </row>
    <row r="1884" spans="1:1">
      <c r="A1884" s="327"/>
    </row>
    <row r="1885" spans="1:1">
      <c r="A1885" s="327"/>
    </row>
    <row r="1886" spans="1:1">
      <c r="A1886" s="327"/>
    </row>
    <row r="1887" spans="1:1">
      <c r="A1887" s="327"/>
    </row>
    <row r="1888" spans="1:1">
      <c r="A1888" s="327"/>
    </row>
    <row r="1889" spans="1:1">
      <c r="A1889" s="327"/>
    </row>
    <row r="1890" spans="1:1">
      <c r="A1890" s="327"/>
    </row>
    <row r="1891" spans="1:1">
      <c r="A1891" s="327"/>
    </row>
    <row r="1892" spans="1:1">
      <c r="A1892" s="327"/>
    </row>
    <row r="1893" spans="1:1">
      <c r="A1893" s="327"/>
    </row>
    <row r="1894" spans="1:1">
      <c r="A1894" s="327"/>
    </row>
    <row r="1895" spans="1:1">
      <c r="A1895" s="327"/>
    </row>
    <row r="1896" spans="1:1">
      <c r="A1896" s="327"/>
    </row>
    <row r="1897" spans="1:1">
      <c r="A1897" s="327"/>
    </row>
    <row r="1898" spans="1:1">
      <c r="A1898" s="327"/>
    </row>
    <row r="1899" spans="1:1">
      <c r="A1899" s="327"/>
    </row>
    <row r="1900" spans="1:1">
      <c r="A1900" s="327"/>
    </row>
    <row r="1901" spans="1:1">
      <c r="A1901" s="327"/>
    </row>
    <row r="1902" spans="1:1">
      <c r="A1902" s="327"/>
    </row>
    <row r="1903" spans="1:1">
      <c r="A1903" s="327"/>
    </row>
    <row r="1904" spans="1:1">
      <c r="A1904" s="327"/>
    </row>
    <row r="1905" spans="1:1">
      <c r="A1905" s="327"/>
    </row>
    <row r="1906" spans="1:1">
      <c r="A1906" s="327"/>
    </row>
    <row r="1907" spans="1:1">
      <c r="A1907" s="327"/>
    </row>
    <row r="1908" spans="1:1">
      <c r="A1908" s="327"/>
    </row>
    <row r="1909" spans="1:1">
      <c r="A1909" s="327"/>
    </row>
    <row r="1910" spans="1:1">
      <c r="A1910" s="327"/>
    </row>
    <row r="1911" spans="1:1">
      <c r="A1911" s="327"/>
    </row>
    <row r="1912" spans="1:1">
      <c r="A1912" s="327"/>
    </row>
    <row r="1913" spans="1:1">
      <c r="A1913" s="327"/>
    </row>
    <row r="1914" spans="1:1">
      <c r="A1914" s="327"/>
    </row>
    <row r="1915" spans="1:1">
      <c r="A1915" s="327"/>
    </row>
    <row r="1916" spans="1:1">
      <c r="A1916" s="327"/>
    </row>
    <row r="1917" spans="1:1">
      <c r="A1917" s="327"/>
    </row>
    <row r="1918" spans="1:1">
      <c r="A1918" s="327"/>
    </row>
    <row r="1919" spans="1:1">
      <c r="A1919" s="327"/>
    </row>
    <row r="1920" spans="1:1">
      <c r="A1920" s="327"/>
    </row>
    <row r="1921" spans="1:1">
      <c r="A1921" s="327"/>
    </row>
    <row r="1922" spans="1:1">
      <c r="A1922" s="327"/>
    </row>
    <row r="1923" spans="1:1">
      <c r="A1923" s="327"/>
    </row>
    <row r="1924" spans="1:1">
      <c r="A1924" s="327"/>
    </row>
    <row r="1925" spans="1:1">
      <c r="A1925" s="327"/>
    </row>
    <row r="1926" spans="1:1">
      <c r="A1926" s="327"/>
    </row>
    <row r="1927" spans="1:1">
      <c r="A1927" s="327"/>
    </row>
    <row r="1928" spans="1:1">
      <c r="A1928" s="327"/>
    </row>
    <row r="1929" spans="1:1">
      <c r="A1929" s="327"/>
    </row>
    <row r="1930" spans="1:1">
      <c r="A1930" s="327"/>
    </row>
    <row r="1931" spans="1:1">
      <c r="A1931" s="327"/>
    </row>
    <row r="1932" spans="1:1">
      <c r="A1932" s="327"/>
    </row>
    <row r="1933" spans="1:1">
      <c r="A1933" s="327"/>
    </row>
    <row r="1934" spans="1:1">
      <c r="A1934" s="327"/>
    </row>
    <row r="1935" spans="1:1">
      <c r="A1935" s="327"/>
    </row>
    <row r="1936" spans="1:1">
      <c r="A1936" s="327"/>
    </row>
    <row r="1937" spans="1:1">
      <c r="A1937" s="327"/>
    </row>
    <row r="1938" spans="1:1">
      <c r="A1938" s="327"/>
    </row>
    <row r="1939" spans="1:1">
      <c r="A1939" s="327"/>
    </row>
    <row r="1940" spans="1:1">
      <c r="A1940" s="327"/>
    </row>
    <row r="1941" spans="1:1">
      <c r="A1941" s="327"/>
    </row>
    <row r="1942" spans="1:1">
      <c r="A1942" s="327"/>
    </row>
    <row r="1943" spans="1:1">
      <c r="A1943" s="327"/>
    </row>
    <row r="1944" spans="1:1">
      <c r="A1944" s="327"/>
    </row>
    <row r="1945" spans="1:1">
      <c r="A1945" s="327"/>
    </row>
    <row r="1946" spans="1:1">
      <c r="A1946" s="327"/>
    </row>
    <row r="1947" spans="1:1">
      <c r="A1947" s="327"/>
    </row>
    <row r="1948" spans="1:1">
      <c r="A1948" s="327"/>
    </row>
    <row r="1949" spans="1:1">
      <c r="A1949" s="327"/>
    </row>
    <row r="1950" spans="1:1">
      <c r="A1950" s="327"/>
    </row>
    <row r="1951" spans="1:1">
      <c r="A1951" s="327"/>
    </row>
    <row r="1952" spans="1:1">
      <c r="A1952" s="327"/>
    </row>
    <row r="1953" spans="1:1">
      <c r="A1953" s="327"/>
    </row>
    <row r="1954" spans="1:1">
      <c r="A1954" s="327"/>
    </row>
    <row r="1955" spans="1:1">
      <c r="A1955" s="327"/>
    </row>
    <row r="1956" spans="1:1">
      <c r="A1956" s="327"/>
    </row>
    <row r="1957" spans="1:1">
      <c r="A1957" s="327"/>
    </row>
    <row r="1958" spans="1:1">
      <c r="A1958" s="327"/>
    </row>
    <row r="1959" spans="1:1">
      <c r="A1959" s="327"/>
    </row>
    <row r="1960" spans="1:1">
      <c r="A1960" s="327"/>
    </row>
    <row r="1961" spans="1:1">
      <c r="A1961" s="327"/>
    </row>
    <row r="1962" spans="1:1">
      <c r="A1962" s="327"/>
    </row>
    <row r="1963" spans="1:1">
      <c r="A1963" s="327"/>
    </row>
    <row r="1964" spans="1:1">
      <c r="A1964" s="327"/>
    </row>
    <row r="1965" spans="1:1">
      <c r="A1965" s="327"/>
    </row>
    <row r="1966" spans="1:1">
      <c r="A1966" s="327"/>
    </row>
    <row r="1967" spans="1:1">
      <c r="A1967" s="327"/>
    </row>
    <row r="1968" spans="1:1">
      <c r="A1968" s="327"/>
    </row>
    <row r="1969" spans="1:1">
      <c r="A1969" s="327"/>
    </row>
    <row r="1970" spans="1:1">
      <c r="A1970" s="327"/>
    </row>
    <row r="1971" spans="1:1">
      <c r="A1971" s="327"/>
    </row>
    <row r="1972" spans="1:1">
      <c r="A1972" s="327"/>
    </row>
    <row r="1973" spans="1:1">
      <c r="A1973" s="327"/>
    </row>
    <row r="1974" spans="1:1">
      <c r="A1974" s="327"/>
    </row>
  </sheetData>
  <mergeCells count="9">
    <mergeCell ref="A17:G17"/>
    <mergeCell ref="A29:G29"/>
    <mergeCell ref="A40:G40"/>
    <mergeCell ref="A1:E1"/>
    <mergeCell ref="A2:E2"/>
    <mergeCell ref="A3:E3"/>
    <mergeCell ref="C4:D4"/>
    <mergeCell ref="C5:D5"/>
    <mergeCell ref="C6:D6"/>
  </mergeCells>
  <printOptions horizontalCentered="1"/>
  <pageMargins left="0" right="0" top="0.59055118110236227" bottom="0" header="0.37" footer="0.51181102362204722"/>
  <pageSetup paperSize="9" scale="90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J69"/>
  <sheetViews>
    <sheetView tabSelected="1" topLeftCell="A40" workbookViewId="0">
      <selection activeCell="R10" sqref="R10"/>
    </sheetView>
  </sheetViews>
  <sheetFormatPr defaultRowHeight="21.75"/>
  <cols>
    <col min="1" max="1" width="3.5" style="865" customWidth="1"/>
    <col min="2" max="2" width="3.25" style="865" customWidth="1"/>
    <col min="3" max="3" width="5.125" style="865" customWidth="1"/>
    <col min="4" max="4" width="4.625" style="865" customWidth="1"/>
    <col min="5" max="5" width="5.125" style="865" customWidth="1"/>
    <col min="6" max="6" width="4.625" style="865" customWidth="1"/>
    <col min="7" max="7" width="5" style="865" customWidth="1"/>
    <col min="8" max="9" width="4.875" style="865" customWidth="1"/>
    <col min="10" max="10" width="4.5" style="865" customWidth="1"/>
    <col min="11" max="11" width="4.75" style="865" customWidth="1"/>
    <col min="12" max="12" width="4.625" style="865" customWidth="1"/>
    <col min="13" max="13" width="5" style="865" customWidth="1"/>
    <col min="14" max="14" width="4.875" style="865" customWidth="1"/>
    <col min="15" max="15" width="5" style="865" customWidth="1"/>
    <col min="16" max="16" width="5.375" style="865" customWidth="1"/>
    <col min="17" max="17" width="4.5" style="865" customWidth="1"/>
    <col min="18" max="18" width="2.125" style="865" customWidth="1"/>
    <col min="19" max="19" width="1.625" style="865" customWidth="1"/>
    <col min="20" max="20" width="4.125" style="865" customWidth="1"/>
    <col min="21" max="21" width="4.75" style="865" customWidth="1"/>
    <col min="22" max="22" width="5.5" style="865" customWidth="1"/>
    <col min="23" max="23" width="5.125" style="865" customWidth="1"/>
    <col min="24" max="24" width="4.875" style="865" customWidth="1"/>
    <col min="25" max="25" width="5" style="865" customWidth="1"/>
    <col min="26" max="26" width="5.25" style="865" customWidth="1"/>
    <col min="27" max="27" width="4.5" style="865" customWidth="1"/>
    <col min="28" max="28" width="5" style="865" customWidth="1"/>
    <col min="29" max="29" width="4.75" style="865" customWidth="1"/>
    <col min="30" max="30" width="4.625" style="865" customWidth="1"/>
    <col min="31" max="32" width="4.5" style="865" customWidth="1"/>
    <col min="33" max="33" width="4.625" style="865" customWidth="1"/>
    <col min="34" max="35" width="4.5" style="865" customWidth="1"/>
    <col min="36" max="36" width="4.375" style="865" customWidth="1"/>
    <col min="37" max="16384" width="9" style="865"/>
  </cols>
  <sheetData>
    <row r="1" spans="3:35">
      <c r="Q1" s="866"/>
      <c r="R1" s="866"/>
      <c r="S1" s="866"/>
    </row>
    <row r="2" spans="3:35">
      <c r="C2" s="1299" t="s">
        <v>1035</v>
      </c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  <c r="O2" s="1300"/>
      <c r="P2" s="1301"/>
      <c r="R2" s="866"/>
      <c r="S2" s="866"/>
      <c r="T2" s="1299" t="s">
        <v>1084</v>
      </c>
      <c r="U2" s="1300"/>
      <c r="V2" s="1300"/>
      <c r="W2" s="1300"/>
      <c r="X2" s="1300"/>
      <c r="Y2" s="1300"/>
      <c r="Z2" s="1300"/>
      <c r="AA2" s="1300"/>
      <c r="AB2" s="1300"/>
      <c r="AC2" s="1300"/>
      <c r="AD2" s="1300"/>
      <c r="AE2" s="1300"/>
      <c r="AF2" s="1300"/>
      <c r="AG2" s="1301"/>
    </row>
    <row r="3" spans="3:35">
      <c r="C3" s="867" t="s">
        <v>1019</v>
      </c>
      <c r="D3" s="868">
        <v>1</v>
      </c>
      <c r="E3" s="869">
        <v>2</v>
      </c>
      <c r="F3" s="870">
        <v>3</v>
      </c>
      <c r="G3" s="869">
        <v>4</v>
      </c>
      <c r="H3" s="870">
        <v>5</v>
      </c>
      <c r="I3" s="869">
        <v>6</v>
      </c>
      <c r="J3" s="870">
        <v>7</v>
      </c>
      <c r="K3" s="869">
        <v>8</v>
      </c>
      <c r="L3" s="870">
        <v>9</v>
      </c>
      <c r="M3" s="869">
        <v>10</v>
      </c>
      <c r="N3" s="870">
        <v>11</v>
      </c>
      <c r="O3" s="869">
        <v>12</v>
      </c>
      <c r="P3" s="870">
        <v>14</v>
      </c>
      <c r="R3" s="866"/>
      <c r="S3" s="866"/>
      <c r="T3" s="867" t="s">
        <v>1019</v>
      </c>
      <c r="U3" s="868">
        <v>1</v>
      </c>
      <c r="V3" s="869">
        <v>2</v>
      </c>
      <c r="W3" s="870">
        <v>3</v>
      </c>
      <c r="X3" s="869">
        <v>4</v>
      </c>
      <c r="Y3" s="870">
        <v>5</v>
      </c>
      <c r="Z3" s="869">
        <v>6</v>
      </c>
      <c r="AA3" s="870">
        <v>7</v>
      </c>
      <c r="AB3" s="869">
        <v>8</v>
      </c>
      <c r="AC3" s="870">
        <v>9</v>
      </c>
      <c r="AD3" s="869">
        <v>10</v>
      </c>
      <c r="AE3" s="870">
        <v>11</v>
      </c>
      <c r="AF3" s="869">
        <v>12</v>
      </c>
      <c r="AG3" s="870">
        <v>14</v>
      </c>
    </row>
    <row r="4" spans="3:35">
      <c r="C4" s="864" t="s">
        <v>1020</v>
      </c>
      <c r="D4" s="871">
        <v>16</v>
      </c>
      <c r="E4" s="871">
        <v>12</v>
      </c>
      <c r="F4" s="871">
        <v>4</v>
      </c>
      <c r="G4" s="871">
        <v>4</v>
      </c>
      <c r="H4" s="871">
        <v>10</v>
      </c>
      <c r="I4" s="871">
        <v>17</v>
      </c>
      <c r="J4" s="871">
        <v>6</v>
      </c>
      <c r="K4" s="871">
        <v>21</v>
      </c>
      <c r="L4" s="871">
        <v>14</v>
      </c>
      <c r="M4" s="871">
        <v>19</v>
      </c>
      <c r="N4" s="871">
        <v>12</v>
      </c>
      <c r="O4" s="871">
        <v>19</v>
      </c>
      <c r="P4" s="871">
        <v>17</v>
      </c>
      <c r="Q4" s="872">
        <f t="shared" ref="Q4:Q15" si="0">SUM(D4:P4)</f>
        <v>171</v>
      </c>
      <c r="R4" s="873"/>
      <c r="S4" s="873"/>
      <c r="T4" s="864" t="s">
        <v>1020</v>
      </c>
      <c r="U4" s="871">
        <v>6</v>
      </c>
      <c r="V4" s="871">
        <v>21</v>
      </c>
      <c r="W4" s="871">
        <v>7</v>
      </c>
      <c r="X4" s="871">
        <v>6</v>
      </c>
      <c r="Y4" s="871">
        <v>5</v>
      </c>
      <c r="Z4" s="871">
        <v>16</v>
      </c>
      <c r="AA4" s="871">
        <v>17</v>
      </c>
      <c r="AB4" s="871">
        <v>11</v>
      </c>
      <c r="AC4" s="871">
        <v>11</v>
      </c>
      <c r="AD4" s="871">
        <v>15</v>
      </c>
      <c r="AE4" s="871">
        <v>11</v>
      </c>
      <c r="AF4" s="871">
        <v>19</v>
      </c>
      <c r="AG4" s="871">
        <v>9</v>
      </c>
      <c r="AH4" s="872">
        <f t="shared" ref="AH4:AH15" si="1">SUM(U4:AG4)</f>
        <v>154</v>
      </c>
    </row>
    <row r="5" spans="3:35">
      <c r="C5" s="864" t="s">
        <v>1021</v>
      </c>
      <c r="D5" s="871">
        <v>16</v>
      </c>
      <c r="E5" s="871">
        <v>12</v>
      </c>
      <c r="F5" s="871">
        <v>4</v>
      </c>
      <c r="G5" s="871">
        <v>4</v>
      </c>
      <c r="H5" s="871">
        <v>10</v>
      </c>
      <c r="I5" s="871">
        <v>17</v>
      </c>
      <c r="J5" s="871">
        <v>5</v>
      </c>
      <c r="K5" s="871">
        <v>21</v>
      </c>
      <c r="L5" s="871">
        <v>14</v>
      </c>
      <c r="M5" s="871">
        <v>19</v>
      </c>
      <c r="N5" s="871">
        <v>12</v>
      </c>
      <c r="O5" s="871">
        <v>20</v>
      </c>
      <c r="P5" s="871">
        <v>16</v>
      </c>
      <c r="Q5" s="872">
        <f t="shared" si="0"/>
        <v>170</v>
      </c>
      <c r="R5" s="873"/>
      <c r="S5" s="873"/>
      <c r="T5" s="864" t="s">
        <v>1021</v>
      </c>
      <c r="U5" s="871">
        <v>6</v>
      </c>
      <c r="V5" s="871">
        <v>21</v>
      </c>
      <c r="W5" s="871">
        <v>7</v>
      </c>
      <c r="X5" s="871">
        <v>6</v>
      </c>
      <c r="Y5" s="871">
        <v>5</v>
      </c>
      <c r="Z5" s="871">
        <v>16</v>
      </c>
      <c r="AA5" s="871">
        <v>17</v>
      </c>
      <c r="AB5" s="871">
        <v>11</v>
      </c>
      <c r="AC5" s="871">
        <v>11</v>
      </c>
      <c r="AD5" s="871">
        <v>15</v>
      </c>
      <c r="AE5" s="871">
        <v>11</v>
      </c>
      <c r="AF5" s="871">
        <v>19</v>
      </c>
      <c r="AG5" s="871">
        <v>9</v>
      </c>
      <c r="AH5" s="872">
        <f t="shared" si="1"/>
        <v>154</v>
      </c>
    </row>
    <row r="6" spans="3:35">
      <c r="C6" s="864" t="s">
        <v>1022</v>
      </c>
      <c r="D6" s="871">
        <v>16</v>
      </c>
      <c r="E6" s="871">
        <v>13</v>
      </c>
      <c r="F6" s="871">
        <v>4</v>
      </c>
      <c r="G6" s="871">
        <v>4</v>
      </c>
      <c r="H6" s="871">
        <v>10</v>
      </c>
      <c r="I6" s="871">
        <v>17</v>
      </c>
      <c r="J6" s="871">
        <v>5</v>
      </c>
      <c r="K6" s="871">
        <v>21</v>
      </c>
      <c r="L6" s="871">
        <v>14</v>
      </c>
      <c r="M6" s="871">
        <v>19</v>
      </c>
      <c r="N6" s="871">
        <v>12</v>
      </c>
      <c r="O6" s="871">
        <v>20</v>
      </c>
      <c r="P6" s="871">
        <v>14</v>
      </c>
      <c r="Q6" s="872">
        <f t="shared" si="0"/>
        <v>169</v>
      </c>
      <c r="R6" s="873"/>
      <c r="S6" s="873"/>
      <c r="T6" s="864" t="s">
        <v>1022</v>
      </c>
      <c r="U6" s="871">
        <v>6</v>
      </c>
      <c r="V6" s="871">
        <v>21</v>
      </c>
      <c r="W6" s="871">
        <v>7</v>
      </c>
      <c r="X6" s="871">
        <v>6</v>
      </c>
      <c r="Y6" s="871">
        <v>5</v>
      </c>
      <c r="Z6" s="871">
        <v>16</v>
      </c>
      <c r="AA6" s="871">
        <v>17</v>
      </c>
      <c r="AB6" s="871">
        <v>11</v>
      </c>
      <c r="AC6" s="871">
        <v>11</v>
      </c>
      <c r="AD6" s="871">
        <v>15</v>
      </c>
      <c r="AE6" s="871">
        <v>11</v>
      </c>
      <c r="AF6" s="871">
        <v>19</v>
      </c>
      <c r="AG6" s="871">
        <v>9</v>
      </c>
      <c r="AH6" s="872">
        <f t="shared" si="1"/>
        <v>154</v>
      </c>
    </row>
    <row r="7" spans="3:35">
      <c r="C7" s="864" t="s">
        <v>1023</v>
      </c>
      <c r="D7" s="871">
        <v>16</v>
      </c>
      <c r="E7" s="871">
        <v>13</v>
      </c>
      <c r="F7" s="871">
        <v>4</v>
      </c>
      <c r="G7" s="871">
        <v>4</v>
      </c>
      <c r="H7" s="871">
        <v>9</v>
      </c>
      <c r="I7" s="871">
        <v>21</v>
      </c>
      <c r="J7" s="871">
        <v>5</v>
      </c>
      <c r="K7" s="871">
        <v>21</v>
      </c>
      <c r="L7" s="871">
        <v>14</v>
      </c>
      <c r="M7" s="871">
        <v>19</v>
      </c>
      <c r="N7" s="871">
        <v>12</v>
      </c>
      <c r="O7" s="871">
        <v>20</v>
      </c>
      <c r="P7" s="871">
        <v>15</v>
      </c>
      <c r="Q7" s="872">
        <f t="shared" si="0"/>
        <v>173</v>
      </c>
      <c r="R7" s="873"/>
      <c r="S7" s="873"/>
      <c r="T7" s="864" t="s">
        <v>1023</v>
      </c>
      <c r="U7" s="871">
        <v>6</v>
      </c>
      <c r="V7" s="871">
        <v>16</v>
      </c>
      <c r="W7" s="871">
        <v>4</v>
      </c>
      <c r="X7" s="871">
        <v>0</v>
      </c>
      <c r="Y7" s="871">
        <v>5</v>
      </c>
      <c r="Z7" s="871">
        <v>16</v>
      </c>
      <c r="AA7" s="871">
        <v>17</v>
      </c>
      <c r="AB7" s="871">
        <v>11</v>
      </c>
      <c r="AC7" s="871">
        <v>11</v>
      </c>
      <c r="AD7" s="871">
        <v>15</v>
      </c>
      <c r="AE7" s="871">
        <v>11</v>
      </c>
      <c r="AF7" s="871">
        <v>19</v>
      </c>
      <c r="AG7" s="871">
        <v>9</v>
      </c>
      <c r="AH7" s="872">
        <f t="shared" si="1"/>
        <v>140</v>
      </c>
    </row>
    <row r="8" spans="3:35">
      <c r="C8" s="864" t="s">
        <v>1024</v>
      </c>
      <c r="D8" s="871">
        <v>13</v>
      </c>
      <c r="E8" s="871">
        <v>8</v>
      </c>
      <c r="F8" s="871">
        <v>4</v>
      </c>
      <c r="G8" s="871">
        <v>4</v>
      </c>
      <c r="H8" s="871">
        <v>8</v>
      </c>
      <c r="I8" s="871">
        <v>15</v>
      </c>
      <c r="J8" s="871">
        <v>2</v>
      </c>
      <c r="K8" s="871">
        <v>10</v>
      </c>
      <c r="L8" s="871">
        <v>8</v>
      </c>
      <c r="M8" s="871">
        <v>19</v>
      </c>
      <c r="N8" s="871">
        <v>13</v>
      </c>
      <c r="O8" s="871">
        <v>20</v>
      </c>
      <c r="P8" s="871">
        <v>13</v>
      </c>
      <c r="Q8" s="872">
        <f t="shared" si="0"/>
        <v>137</v>
      </c>
      <c r="R8" s="873"/>
      <c r="S8" s="873"/>
      <c r="T8" s="864" t="s">
        <v>1024</v>
      </c>
      <c r="U8" s="871">
        <v>3</v>
      </c>
      <c r="V8" s="871">
        <v>16</v>
      </c>
      <c r="W8" s="871">
        <v>4</v>
      </c>
      <c r="X8" s="871">
        <v>0</v>
      </c>
      <c r="Y8" s="871">
        <v>5</v>
      </c>
      <c r="Z8" s="871">
        <v>8</v>
      </c>
      <c r="AA8" s="871">
        <v>8</v>
      </c>
      <c r="AB8" s="871">
        <v>4</v>
      </c>
      <c r="AC8" s="871">
        <v>11</v>
      </c>
      <c r="AD8" s="871">
        <v>11</v>
      </c>
      <c r="AE8" s="871">
        <v>2</v>
      </c>
      <c r="AF8" s="871">
        <v>16</v>
      </c>
      <c r="AG8" s="871">
        <v>8</v>
      </c>
      <c r="AH8" s="872">
        <f t="shared" si="1"/>
        <v>96</v>
      </c>
    </row>
    <row r="9" spans="3:35">
      <c r="C9" s="864" t="s">
        <v>1025</v>
      </c>
      <c r="D9" s="871">
        <v>5</v>
      </c>
      <c r="E9" s="871">
        <v>10</v>
      </c>
      <c r="F9" s="871">
        <v>4</v>
      </c>
      <c r="G9" s="871">
        <v>3</v>
      </c>
      <c r="H9" s="871">
        <v>8</v>
      </c>
      <c r="I9" s="871">
        <v>6</v>
      </c>
      <c r="J9" s="871">
        <v>6</v>
      </c>
      <c r="K9" s="871">
        <v>3</v>
      </c>
      <c r="L9" s="871">
        <v>4</v>
      </c>
      <c r="M9" s="871">
        <v>12</v>
      </c>
      <c r="N9" s="871">
        <v>10</v>
      </c>
      <c r="O9" s="871">
        <v>13</v>
      </c>
      <c r="P9" s="871">
        <v>12</v>
      </c>
      <c r="Q9" s="872">
        <f t="shared" si="0"/>
        <v>96</v>
      </c>
      <c r="R9" s="873"/>
      <c r="S9" s="873"/>
      <c r="T9" s="864" t="s">
        <v>1025</v>
      </c>
      <c r="U9" s="871">
        <v>3</v>
      </c>
      <c r="V9" s="871">
        <v>13</v>
      </c>
      <c r="W9" s="871">
        <v>4</v>
      </c>
      <c r="X9" s="871">
        <v>0</v>
      </c>
      <c r="Y9" s="871">
        <v>5</v>
      </c>
      <c r="Z9" s="871">
        <v>8</v>
      </c>
      <c r="AA9" s="871">
        <v>8</v>
      </c>
      <c r="AB9" s="871">
        <v>4</v>
      </c>
      <c r="AC9" s="871">
        <v>11</v>
      </c>
      <c r="AD9" s="871">
        <v>11</v>
      </c>
      <c r="AE9" s="871">
        <v>2</v>
      </c>
      <c r="AF9" s="871">
        <v>16</v>
      </c>
      <c r="AG9" s="871">
        <v>8</v>
      </c>
      <c r="AH9" s="872">
        <f t="shared" si="1"/>
        <v>93</v>
      </c>
    </row>
    <row r="10" spans="3:35">
      <c r="C10" s="864" t="s">
        <v>1026</v>
      </c>
      <c r="D10" s="871">
        <v>5</v>
      </c>
      <c r="E10" s="871">
        <v>10</v>
      </c>
      <c r="F10" s="871">
        <v>4</v>
      </c>
      <c r="G10" s="871">
        <v>3</v>
      </c>
      <c r="H10" s="871">
        <v>8</v>
      </c>
      <c r="I10" s="871">
        <v>10</v>
      </c>
      <c r="J10" s="871">
        <v>6</v>
      </c>
      <c r="K10" s="871">
        <v>3</v>
      </c>
      <c r="L10" s="871">
        <v>4</v>
      </c>
      <c r="M10" s="871">
        <v>12</v>
      </c>
      <c r="N10" s="871">
        <v>8</v>
      </c>
      <c r="O10" s="871">
        <v>13</v>
      </c>
      <c r="P10" s="871">
        <v>13</v>
      </c>
      <c r="Q10" s="872">
        <f t="shared" si="0"/>
        <v>99</v>
      </c>
      <c r="R10" s="873"/>
      <c r="S10" s="873"/>
      <c r="T10" s="864" t="s">
        <v>1026</v>
      </c>
      <c r="U10" s="871">
        <v>1</v>
      </c>
      <c r="V10" s="871">
        <v>17</v>
      </c>
      <c r="W10" s="871">
        <v>4</v>
      </c>
      <c r="X10" s="871">
        <v>4</v>
      </c>
      <c r="Y10" s="871">
        <v>5</v>
      </c>
      <c r="Z10" s="871">
        <v>4</v>
      </c>
      <c r="AA10" s="871">
        <v>5</v>
      </c>
      <c r="AB10" s="871">
        <v>0</v>
      </c>
      <c r="AC10" s="871">
        <v>5</v>
      </c>
      <c r="AD10" s="871">
        <v>7</v>
      </c>
      <c r="AE10" s="871">
        <v>2</v>
      </c>
      <c r="AF10" s="871">
        <v>14</v>
      </c>
      <c r="AG10" s="871">
        <v>8</v>
      </c>
      <c r="AH10" s="872">
        <f t="shared" si="1"/>
        <v>76</v>
      </c>
    </row>
    <row r="11" spans="3:35">
      <c r="C11" s="864" t="s">
        <v>1027</v>
      </c>
      <c r="D11" s="871">
        <v>6</v>
      </c>
      <c r="E11" s="871">
        <v>20</v>
      </c>
      <c r="F11" s="871">
        <v>7</v>
      </c>
      <c r="G11" s="871">
        <v>6</v>
      </c>
      <c r="H11" s="871">
        <v>8</v>
      </c>
      <c r="I11" s="871">
        <v>20</v>
      </c>
      <c r="J11" s="871">
        <v>18</v>
      </c>
      <c r="K11" s="871">
        <v>11</v>
      </c>
      <c r="L11" s="871">
        <v>12</v>
      </c>
      <c r="M11" s="871">
        <v>18</v>
      </c>
      <c r="N11" s="871">
        <v>15</v>
      </c>
      <c r="O11" s="871">
        <v>18</v>
      </c>
      <c r="P11" s="871">
        <v>12</v>
      </c>
      <c r="Q11" s="872">
        <f t="shared" si="0"/>
        <v>171</v>
      </c>
      <c r="R11" s="873"/>
      <c r="S11" s="873"/>
      <c r="T11" s="864" t="s">
        <v>1027</v>
      </c>
      <c r="U11" s="871">
        <v>1</v>
      </c>
      <c r="V11" s="871">
        <v>17</v>
      </c>
      <c r="W11" s="871">
        <v>4</v>
      </c>
      <c r="X11" s="871">
        <v>4</v>
      </c>
      <c r="Y11" s="871">
        <v>6</v>
      </c>
      <c r="Z11" s="871">
        <v>11</v>
      </c>
      <c r="AA11" s="871">
        <v>9</v>
      </c>
      <c r="AB11" s="871">
        <v>18</v>
      </c>
      <c r="AC11" s="871">
        <v>20</v>
      </c>
      <c r="AD11" s="871">
        <v>17</v>
      </c>
      <c r="AE11" s="871">
        <v>25</v>
      </c>
      <c r="AF11" s="871">
        <v>18</v>
      </c>
      <c r="AG11" s="871">
        <v>13</v>
      </c>
      <c r="AH11" s="872">
        <f t="shared" si="1"/>
        <v>163</v>
      </c>
    </row>
    <row r="12" spans="3:35">
      <c r="C12" s="864" t="s">
        <v>1028</v>
      </c>
      <c r="D12" s="871">
        <v>6</v>
      </c>
      <c r="E12" s="871">
        <v>20</v>
      </c>
      <c r="F12" s="871">
        <v>7</v>
      </c>
      <c r="G12" s="871">
        <v>6</v>
      </c>
      <c r="H12" s="871">
        <v>8</v>
      </c>
      <c r="I12" s="871">
        <v>20</v>
      </c>
      <c r="J12" s="871">
        <v>17</v>
      </c>
      <c r="K12" s="871">
        <v>11</v>
      </c>
      <c r="L12" s="871">
        <v>12</v>
      </c>
      <c r="M12" s="871">
        <v>14</v>
      </c>
      <c r="N12" s="871">
        <v>15</v>
      </c>
      <c r="O12" s="871">
        <v>18</v>
      </c>
      <c r="P12" s="871">
        <v>12</v>
      </c>
      <c r="Q12" s="872">
        <f t="shared" si="0"/>
        <v>166</v>
      </c>
      <c r="R12" s="873"/>
      <c r="S12" s="873"/>
      <c r="T12" s="864" t="s">
        <v>1028</v>
      </c>
      <c r="U12" s="871">
        <v>1</v>
      </c>
      <c r="V12" s="871">
        <v>17</v>
      </c>
      <c r="W12" s="871">
        <v>4</v>
      </c>
      <c r="X12" s="871">
        <v>4</v>
      </c>
      <c r="Y12" s="871">
        <v>6</v>
      </c>
      <c r="Z12" s="871">
        <v>11</v>
      </c>
      <c r="AA12" s="871">
        <v>9</v>
      </c>
      <c r="AB12" s="871">
        <v>18</v>
      </c>
      <c r="AC12" s="871">
        <v>20</v>
      </c>
      <c r="AD12" s="871">
        <v>17</v>
      </c>
      <c r="AE12" s="871">
        <v>25</v>
      </c>
      <c r="AF12" s="871">
        <v>18</v>
      </c>
      <c r="AG12" s="871">
        <v>13</v>
      </c>
      <c r="AH12" s="872">
        <f t="shared" si="1"/>
        <v>163</v>
      </c>
    </row>
    <row r="13" spans="3:35">
      <c r="C13" s="864" t="s">
        <v>1029</v>
      </c>
      <c r="D13" s="871">
        <v>16</v>
      </c>
      <c r="E13" s="871">
        <v>12</v>
      </c>
      <c r="F13" s="871">
        <v>4</v>
      </c>
      <c r="G13" s="871">
        <v>8</v>
      </c>
      <c r="H13" s="871">
        <v>12</v>
      </c>
      <c r="I13" s="871">
        <v>16</v>
      </c>
      <c r="J13" s="871">
        <v>13</v>
      </c>
      <c r="K13" s="871">
        <v>20</v>
      </c>
      <c r="L13" s="871">
        <v>18</v>
      </c>
      <c r="M13" s="871">
        <v>19</v>
      </c>
      <c r="N13" s="871">
        <v>14</v>
      </c>
      <c r="O13" s="871">
        <v>19</v>
      </c>
      <c r="P13" s="871">
        <v>16</v>
      </c>
      <c r="Q13" s="872">
        <f t="shared" si="0"/>
        <v>187</v>
      </c>
      <c r="R13" s="873"/>
      <c r="S13" s="873"/>
      <c r="T13" s="864" t="s">
        <v>1029</v>
      </c>
      <c r="U13" s="871">
        <v>1</v>
      </c>
      <c r="V13" s="871">
        <v>17</v>
      </c>
      <c r="W13" s="871">
        <v>4</v>
      </c>
      <c r="X13" s="871">
        <v>4</v>
      </c>
      <c r="Y13" s="871">
        <v>6</v>
      </c>
      <c r="Z13" s="871">
        <v>11</v>
      </c>
      <c r="AA13" s="871">
        <v>9</v>
      </c>
      <c r="AB13" s="871">
        <v>18</v>
      </c>
      <c r="AC13" s="871">
        <v>20</v>
      </c>
      <c r="AD13" s="871">
        <v>17</v>
      </c>
      <c r="AE13" s="871">
        <v>25</v>
      </c>
      <c r="AF13" s="871">
        <v>18</v>
      </c>
      <c r="AG13" s="871">
        <v>13</v>
      </c>
      <c r="AH13" s="872">
        <f t="shared" si="1"/>
        <v>163</v>
      </c>
    </row>
    <row r="14" spans="3:35">
      <c r="C14" s="864" t="s">
        <v>1030</v>
      </c>
      <c r="D14" s="871">
        <v>16</v>
      </c>
      <c r="E14" s="871">
        <v>12</v>
      </c>
      <c r="F14" s="871">
        <v>4</v>
      </c>
      <c r="G14" s="871">
        <v>8</v>
      </c>
      <c r="H14" s="871">
        <v>12</v>
      </c>
      <c r="I14" s="871">
        <v>16</v>
      </c>
      <c r="J14" s="871">
        <v>13</v>
      </c>
      <c r="K14" s="871">
        <v>20</v>
      </c>
      <c r="L14" s="871">
        <v>18</v>
      </c>
      <c r="M14" s="871">
        <v>19</v>
      </c>
      <c r="N14" s="871">
        <v>14</v>
      </c>
      <c r="O14" s="871">
        <v>19</v>
      </c>
      <c r="P14" s="871">
        <v>16</v>
      </c>
      <c r="Q14" s="872">
        <f t="shared" si="0"/>
        <v>187</v>
      </c>
      <c r="R14" s="873"/>
      <c r="S14" s="873"/>
      <c r="T14" s="864" t="s">
        <v>1030</v>
      </c>
      <c r="U14" s="871">
        <v>1</v>
      </c>
      <c r="V14" s="871">
        <v>17</v>
      </c>
      <c r="W14" s="871">
        <v>4</v>
      </c>
      <c r="X14" s="871">
        <v>4</v>
      </c>
      <c r="Y14" s="871">
        <v>6</v>
      </c>
      <c r="Z14" s="871">
        <v>7</v>
      </c>
      <c r="AA14" s="871">
        <v>9</v>
      </c>
      <c r="AB14" s="871">
        <v>18</v>
      </c>
      <c r="AC14" s="871">
        <v>20</v>
      </c>
      <c r="AD14" s="871">
        <v>17</v>
      </c>
      <c r="AE14" s="871">
        <v>25</v>
      </c>
      <c r="AF14" s="871">
        <v>14</v>
      </c>
      <c r="AG14" s="871">
        <v>15</v>
      </c>
      <c r="AH14" s="872">
        <f t="shared" si="1"/>
        <v>157</v>
      </c>
    </row>
    <row r="15" spans="3:35">
      <c r="C15" s="864" t="s">
        <v>1031</v>
      </c>
      <c r="D15" s="871">
        <v>16</v>
      </c>
      <c r="E15" s="871">
        <v>12</v>
      </c>
      <c r="F15" s="871">
        <v>4</v>
      </c>
      <c r="G15" s="871">
        <v>8</v>
      </c>
      <c r="H15" s="871">
        <v>12</v>
      </c>
      <c r="I15" s="871">
        <v>16</v>
      </c>
      <c r="J15" s="871">
        <v>13</v>
      </c>
      <c r="K15" s="871">
        <v>20</v>
      </c>
      <c r="L15" s="871">
        <v>18</v>
      </c>
      <c r="M15" s="871">
        <v>19</v>
      </c>
      <c r="N15" s="871">
        <v>14</v>
      </c>
      <c r="O15" s="871">
        <v>19</v>
      </c>
      <c r="P15" s="871">
        <v>16</v>
      </c>
      <c r="Q15" s="872">
        <f t="shared" si="0"/>
        <v>187</v>
      </c>
      <c r="R15" s="873"/>
      <c r="S15" s="873"/>
      <c r="T15" s="864" t="s">
        <v>1031</v>
      </c>
      <c r="U15" s="871">
        <v>1</v>
      </c>
      <c r="V15" s="871">
        <v>17</v>
      </c>
      <c r="W15" s="871">
        <v>5</v>
      </c>
      <c r="X15" s="871">
        <v>4</v>
      </c>
      <c r="Y15" s="871">
        <v>6</v>
      </c>
      <c r="Z15" s="871">
        <v>7</v>
      </c>
      <c r="AA15" s="871">
        <v>9</v>
      </c>
      <c r="AB15" s="871">
        <v>18</v>
      </c>
      <c r="AC15" s="871">
        <v>20</v>
      </c>
      <c r="AD15" s="871">
        <v>17</v>
      </c>
      <c r="AE15" s="871">
        <v>23</v>
      </c>
      <c r="AF15" s="871">
        <v>14</v>
      </c>
      <c r="AG15" s="871">
        <v>14</v>
      </c>
      <c r="AH15" s="872">
        <f t="shared" si="1"/>
        <v>155</v>
      </c>
    </row>
    <row r="16" spans="3:35">
      <c r="D16" s="874">
        <f t="shared" ref="D16:J16" si="2">SUM(D4:D15)</f>
        <v>147</v>
      </c>
      <c r="E16" s="874">
        <f t="shared" si="2"/>
        <v>154</v>
      </c>
      <c r="F16" s="874">
        <f t="shared" si="2"/>
        <v>54</v>
      </c>
      <c r="G16" s="874">
        <f t="shared" si="2"/>
        <v>62</v>
      </c>
      <c r="H16" s="874">
        <f t="shared" si="2"/>
        <v>115</v>
      </c>
      <c r="I16" s="874">
        <f t="shared" si="2"/>
        <v>191</v>
      </c>
      <c r="J16" s="874">
        <f t="shared" si="2"/>
        <v>109</v>
      </c>
      <c r="K16" s="874">
        <f>SUM(K4:K15)</f>
        <v>182</v>
      </c>
      <c r="L16" s="874">
        <f t="shared" ref="L16:P16" si="3">SUM(L4:L15)</f>
        <v>150</v>
      </c>
      <c r="M16" s="874">
        <f t="shared" si="3"/>
        <v>208</v>
      </c>
      <c r="N16" s="874">
        <f t="shared" si="3"/>
        <v>151</v>
      </c>
      <c r="O16" s="874">
        <f t="shared" si="3"/>
        <v>218</v>
      </c>
      <c r="P16" s="874">
        <f t="shared" si="3"/>
        <v>172</v>
      </c>
      <c r="Q16" s="875"/>
      <c r="R16" s="876"/>
      <c r="S16" s="876"/>
      <c r="U16" s="874">
        <f t="shared" ref="U16:AG16" si="4">SUM(U4:U15)</f>
        <v>36</v>
      </c>
      <c r="V16" s="874">
        <f t="shared" si="4"/>
        <v>210</v>
      </c>
      <c r="W16" s="874">
        <f t="shared" si="4"/>
        <v>58</v>
      </c>
      <c r="X16" s="874">
        <f t="shared" si="4"/>
        <v>42</v>
      </c>
      <c r="Y16" s="874">
        <f t="shared" si="4"/>
        <v>65</v>
      </c>
      <c r="Z16" s="874">
        <f t="shared" si="4"/>
        <v>131</v>
      </c>
      <c r="AA16" s="874">
        <f t="shared" si="4"/>
        <v>134</v>
      </c>
      <c r="AB16" s="874">
        <f>SUM(AB4:AB15)</f>
        <v>142</v>
      </c>
      <c r="AC16" s="874">
        <f t="shared" si="4"/>
        <v>171</v>
      </c>
      <c r="AD16" s="874">
        <f t="shared" si="4"/>
        <v>174</v>
      </c>
      <c r="AE16" s="874">
        <f t="shared" si="4"/>
        <v>173</v>
      </c>
      <c r="AF16" s="874">
        <f t="shared" si="4"/>
        <v>204</v>
      </c>
      <c r="AG16" s="874">
        <f t="shared" si="4"/>
        <v>128</v>
      </c>
      <c r="AH16" s="875"/>
      <c r="AI16" s="877"/>
    </row>
    <row r="17" spans="3:34" ht="14.25" customHeight="1">
      <c r="Q17" s="876"/>
      <c r="R17" s="876"/>
      <c r="S17" s="876"/>
      <c r="AH17" s="262"/>
    </row>
    <row r="18" spans="3:34" ht="9.75" customHeight="1">
      <c r="Q18" s="876"/>
      <c r="R18" s="876"/>
      <c r="S18" s="876"/>
      <c r="AH18" s="262"/>
    </row>
    <row r="19" spans="3:34" ht="15.75" customHeight="1">
      <c r="Q19" s="866"/>
      <c r="R19" s="866"/>
      <c r="S19" s="866"/>
    </row>
    <row r="20" spans="3:34">
      <c r="C20" s="1299" t="s">
        <v>1034</v>
      </c>
      <c r="D20" s="1300"/>
      <c r="E20" s="1300"/>
      <c r="F20" s="1300"/>
      <c r="G20" s="1300"/>
      <c r="H20" s="1300"/>
      <c r="I20" s="1300"/>
      <c r="J20" s="1300"/>
      <c r="K20" s="1300"/>
      <c r="L20" s="1300"/>
      <c r="M20" s="1300"/>
      <c r="N20" s="1300"/>
      <c r="O20" s="1300"/>
      <c r="P20" s="1301"/>
      <c r="R20" s="866"/>
      <c r="S20" s="866"/>
      <c r="T20" s="1299" t="s">
        <v>1085</v>
      </c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1"/>
    </row>
    <row r="21" spans="3:34">
      <c r="C21" s="864" t="s">
        <v>1019</v>
      </c>
      <c r="D21" s="868">
        <v>1</v>
      </c>
      <c r="E21" s="869">
        <v>2</v>
      </c>
      <c r="F21" s="870">
        <v>3</v>
      </c>
      <c r="G21" s="869">
        <v>4</v>
      </c>
      <c r="H21" s="870">
        <v>5</v>
      </c>
      <c r="I21" s="869">
        <v>6</v>
      </c>
      <c r="J21" s="870">
        <v>7</v>
      </c>
      <c r="K21" s="869">
        <v>8</v>
      </c>
      <c r="L21" s="870">
        <v>9</v>
      </c>
      <c r="M21" s="869">
        <v>10</v>
      </c>
      <c r="N21" s="870">
        <v>11</v>
      </c>
      <c r="O21" s="869">
        <v>12</v>
      </c>
      <c r="P21" s="870">
        <v>14</v>
      </c>
      <c r="R21" s="866"/>
      <c r="S21" s="866"/>
      <c r="T21" s="864" t="s">
        <v>1019</v>
      </c>
      <c r="U21" s="868">
        <v>1</v>
      </c>
      <c r="V21" s="869">
        <v>2</v>
      </c>
      <c r="W21" s="870">
        <v>3</v>
      </c>
      <c r="X21" s="869">
        <v>4</v>
      </c>
      <c r="Y21" s="870">
        <v>5</v>
      </c>
      <c r="Z21" s="869">
        <v>6</v>
      </c>
      <c r="AA21" s="870">
        <v>7</v>
      </c>
      <c r="AB21" s="869">
        <v>8</v>
      </c>
      <c r="AC21" s="870">
        <v>9</v>
      </c>
      <c r="AD21" s="869">
        <v>10</v>
      </c>
      <c r="AE21" s="870">
        <v>11</v>
      </c>
      <c r="AF21" s="869">
        <v>12</v>
      </c>
      <c r="AG21" s="870">
        <v>14</v>
      </c>
    </row>
    <row r="22" spans="3:34">
      <c r="C22" s="864" t="s">
        <v>1020</v>
      </c>
      <c r="D22" s="871">
        <v>29</v>
      </c>
      <c r="E22" s="871">
        <v>21</v>
      </c>
      <c r="F22" s="871">
        <v>20</v>
      </c>
      <c r="G22" s="871">
        <v>18</v>
      </c>
      <c r="H22" s="871">
        <v>18</v>
      </c>
      <c r="I22" s="871">
        <v>18</v>
      </c>
      <c r="J22" s="871">
        <v>15</v>
      </c>
      <c r="K22" s="871">
        <v>18</v>
      </c>
      <c r="L22" s="871">
        <v>18</v>
      </c>
      <c r="M22" s="871">
        <v>20</v>
      </c>
      <c r="N22" s="871">
        <v>19</v>
      </c>
      <c r="O22" s="871">
        <v>18</v>
      </c>
      <c r="P22" s="871">
        <v>22</v>
      </c>
      <c r="Q22" s="872">
        <f t="shared" ref="Q22:Q33" si="5">SUM(D22:P22)</f>
        <v>254</v>
      </c>
      <c r="R22" s="873"/>
      <c r="S22" s="873"/>
      <c r="T22" s="864" t="s">
        <v>1020</v>
      </c>
      <c r="U22" s="871">
        <v>27</v>
      </c>
      <c r="V22" s="871">
        <v>20</v>
      </c>
      <c r="W22" s="871">
        <v>20</v>
      </c>
      <c r="X22" s="871">
        <v>20</v>
      </c>
      <c r="Y22" s="871">
        <v>18</v>
      </c>
      <c r="Z22" s="871">
        <v>15</v>
      </c>
      <c r="AA22" s="871">
        <v>18</v>
      </c>
      <c r="AB22" s="871">
        <v>16</v>
      </c>
      <c r="AC22" s="871">
        <v>17</v>
      </c>
      <c r="AD22" s="871">
        <v>19</v>
      </c>
      <c r="AE22" s="871">
        <v>18</v>
      </c>
      <c r="AF22" s="871">
        <v>17</v>
      </c>
      <c r="AG22" s="871">
        <v>24</v>
      </c>
      <c r="AH22" s="872">
        <f t="shared" ref="AH22:AH33" si="6">SUM(U22:AG22)</f>
        <v>249</v>
      </c>
    </row>
    <row r="23" spans="3:34">
      <c r="C23" s="864" t="s">
        <v>1021</v>
      </c>
      <c r="D23" s="871">
        <v>28</v>
      </c>
      <c r="E23" s="871">
        <v>23</v>
      </c>
      <c r="F23" s="871">
        <v>18</v>
      </c>
      <c r="G23" s="871">
        <v>18</v>
      </c>
      <c r="H23" s="871">
        <v>18</v>
      </c>
      <c r="I23" s="871">
        <v>18</v>
      </c>
      <c r="J23" s="871">
        <v>15</v>
      </c>
      <c r="K23" s="871">
        <v>16</v>
      </c>
      <c r="L23" s="871">
        <v>18</v>
      </c>
      <c r="M23" s="871">
        <v>20</v>
      </c>
      <c r="N23" s="871">
        <v>19</v>
      </c>
      <c r="O23" s="871">
        <v>18</v>
      </c>
      <c r="P23" s="871">
        <v>23</v>
      </c>
      <c r="Q23" s="872">
        <f t="shared" si="5"/>
        <v>252</v>
      </c>
      <c r="R23" s="873"/>
      <c r="S23" s="873"/>
      <c r="T23" s="864" t="s">
        <v>1021</v>
      </c>
      <c r="U23" s="871">
        <v>27</v>
      </c>
      <c r="V23" s="871">
        <v>20</v>
      </c>
      <c r="W23" s="871">
        <v>20</v>
      </c>
      <c r="X23" s="871">
        <v>20</v>
      </c>
      <c r="Y23" s="871">
        <v>18</v>
      </c>
      <c r="Z23" s="871">
        <v>15</v>
      </c>
      <c r="AA23" s="871">
        <v>18</v>
      </c>
      <c r="AB23" s="871">
        <v>16</v>
      </c>
      <c r="AC23" s="871">
        <v>17</v>
      </c>
      <c r="AD23" s="871">
        <v>19</v>
      </c>
      <c r="AE23" s="871">
        <v>18</v>
      </c>
      <c r="AF23" s="871">
        <v>17</v>
      </c>
      <c r="AG23" s="871">
        <v>24</v>
      </c>
      <c r="AH23" s="872">
        <f t="shared" si="6"/>
        <v>249</v>
      </c>
    </row>
    <row r="24" spans="3:34">
      <c r="C24" s="864" t="s">
        <v>1022</v>
      </c>
      <c r="D24" s="871">
        <v>27</v>
      </c>
      <c r="E24" s="871">
        <v>23</v>
      </c>
      <c r="F24" s="871">
        <v>19</v>
      </c>
      <c r="G24" s="871">
        <v>18</v>
      </c>
      <c r="H24" s="871">
        <v>18</v>
      </c>
      <c r="I24" s="871">
        <v>19</v>
      </c>
      <c r="J24" s="871">
        <v>15</v>
      </c>
      <c r="K24" s="871">
        <v>19</v>
      </c>
      <c r="L24" s="871">
        <v>18</v>
      </c>
      <c r="M24" s="871">
        <v>20</v>
      </c>
      <c r="N24" s="871">
        <v>18</v>
      </c>
      <c r="O24" s="871">
        <v>18</v>
      </c>
      <c r="P24" s="871">
        <v>23</v>
      </c>
      <c r="Q24" s="872">
        <f t="shared" si="5"/>
        <v>255</v>
      </c>
      <c r="R24" s="873"/>
      <c r="S24" s="873"/>
      <c r="T24" s="864" t="s">
        <v>1022</v>
      </c>
      <c r="U24" s="871">
        <v>27</v>
      </c>
      <c r="V24" s="871">
        <v>20</v>
      </c>
      <c r="W24" s="871">
        <v>20</v>
      </c>
      <c r="X24" s="871">
        <v>20</v>
      </c>
      <c r="Y24" s="871">
        <v>18</v>
      </c>
      <c r="Z24" s="871">
        <v>15</v>
      </c>
      <c r="AA24" s="871">
        <v>18</v>
      </c>
      <c r="AB24" s="871">
        <v>16</v>
      </c>
      <c r="AC24" s="871">
        <v>18</v>
      </c>
      <c r="AD24" s="871">
        <v>19</v>
      </c>
      <c r="AE24" s="871">
        <v>18</v>
      </c>
      <c r="AF24" s="871">
        <v>17</v>
      </c>
      <c r="AG24" s="871">
        <v>24</v>
      </c>
      <c r="AH24" s="872">
        <f t="shared" si="6"/>
        <v>250</v>
      </c>
    </row>
    <row r="25" spans="3:34">
      <c r="C25" s="864" t="s">
        <v>1023</v>
      </c>
      <c r="D25" s="871">
        <v>27</v>
      </c>
      <c r="E25" s="871">
        <v>23</v>
      </c>
      <c r="F25" s="871">
        <v>20</v>
      </c>
      <c r="G25" s="871">
        <v>18</v>
      </c>
      <c r="H25" s="871">
        <v>18</v>
      </c>
      <c r="I25" s="871">
        <v>19</v>
      </c>
      <c r="J25" s="871">
        <v>15</v>
      </c>
      <c r="K25" s="871">
        <v>19</v>
      </c>
      <c r="L25" s="871">
        <v>18</v>
      </c>
      <c r="M25" s="871">
        <v>20</v>
      </c>
      <c r="N25" s="871">
        <v>18</v>
      </c>
      <c r="O25" s="871">
        <v>18</v>
      </c>
      <c r="P25" s="871">
        <v>24</v>
      </c>
      <c r="Q25" s="872">
        <f t="shared" si="5"/>
        <v>257</v>
      </c>
      <c r="R25" s="873"/>
      <c r="S25" s="873"/>
      <c r="T25" s="864" t="s">
        <v>1023</v>
      </c>
      <c r="U25" s="871">
        <v>27</v>
      </c>
      <c r="V25" s="871">
        <v>20</v>
      </c>
      <c r="W25" s="871">
        <v>20</v>
      </c>
      <c r="X25" s="871">
        <v>20</v>
      </c>
      <c r="Y25" s="871">
        <v>18</v>
      </c>
      <c r="Z25" s="871">
        <v>15</v>
      </c>
      <c r="AA25" s="871">
        <v>18</v>
      </c>
      <c r="AB25" s="871">
        <v>16</v>
      </c>
      <c r="AC25" s="871">
        <v>18</v>
      </c>
      <c r="AD25" s="871">
        <v>19</v>
      </c>
      <c r="AE25" s="871">
        <v>18</v>
      </c>
      <c r="AF25" s="871">
        <v>17</v>
      </c>
      <c r="AG25" s="871">
        <v>24</v>
      </c>
      <c r="AH25" s="872">
        <f t="shared" si="6"/>
        <v>250</v>
      </c>
    </row>
    <row r="26" spans="3:34">
      <c r="C26" s="864" t="s">
        <v>1024</v>
      </c>
      <c r="D26" s="871">
        <v>27</v>
      </c>
      <c r="E26" s="871">
        <v>23</v>
      </c>
      <c r="F26" s="871">
        <v>19</v>
      </c>
      <c r="G26" s="871">
        <v>18</v>
      </c>
      <c r="H26" s="871">
        <v>18</v>
      </c>
      <c r="I26" s="871">
        <v>19</v>
      </c>
      <c r="J26" s="871">
        <v>15</v>
      </c>
      <c r="K26" s="871">
        <v>19</v>
      </c>
      <c r="L26" s="871">
        <v>18</v>
      </c>
      <c r="M26" s="871">
        <v>20</v>
      </c>
      <c r="N26" s="871">
        <v>19</v>
      </c>
      <c r="O26" s="871">
        <v>18</v>
      </c>
      <c r="P26" s="871">
        <v>24</v>
      </c>
      <c r="Q26" s="872">
        <f t="shared" si="5"/>
        <v>257</v>
      </c>
      <c r="R26" s="873"/>
      <c r="S26" s="873"/>
      <c r="T26" s="864" t="s">
        <v>1024</v>
      </c>
      <c r="U26" s="871">
        <v>28</v>
      </c>
      <c r="V26" s="871">
        <v>20</v>
      </c>
      <c r="W26" s="871">
        <v>21</v>
      </c>
      <c r="X26" s="871">
        <v>22</v>
      </c>
      <c r="Y26" s="871">
        <v>21</v>
      </c>
      <c r="Z26" s="871">
        <v>19</v>
      </c>
      <c r="AA26" s="871">
        <v>20</v>
      </c>
      <c r="AB26" s="871">
        <v>16</v>
      </c>
      <c r="AC26" s="871">
        <v>17</v>
      </c>
      <c r="AD26" s="871">
        <v>20</v>
      </c>
      <c r="AE26" s="871">
        <v>13</v>
      </c>
      <c r="AF26" s="871">
        <v>19</v>
      </c>
      <c r="AG26" s="871">
        <v>26</v>
      </c>
      <c r="AH26" s="872">
        <f t="shared" si="6"/>
        <v>262</v>
      </c>
    </row>
    <row r="27" spans="3:34">
      <c r="C27" s="864" t="s">
        <v>1025</v>
      </c>
      <c r="D27" s="871">
        <v>29</v>
      </c>
      <c r="E27" s="871">
        <v>23</v>
      </c>
      <c r="F27" s="871">
        <v>20</v>
      </c>
      <c r="G27" s="871">
        <v>19</v>
      </c>
      <c r="H27" s="871">
        <v>18</v>
      </c>
      <c r="I27" s="871">
        <v>19</v>
      </c>
      <c r="J27" s="871">
        <v>15</v>
      </c>
      <c r="K27" s="871">
        <v>19</v>
      </c>
      <c r="L27" s="871">
        <v>15</v>
      </c>
      <c r="M27" s="871">
        <v>20</v>
      </c>
      <c r="N27" s="871">
        <v>19</v>
      </c>
      <c r="O27" s="871">
        <v>18</v>
      </c>
      <c r="P27" s="871">
        <v>24</v>
      </c>
      <c r="Q27" s="872">
        <f t="shared" si="5"/>
        <v>258</v>
      </c>
      <c r="R27" s="873"/>
      <c r="S27" s="873"/>
      <c r="T27" s="864" t="s">
        <v>1025</v>
      </c>
      <c r="U27" s="871">
        <v>28</v>
      </c>
      <c r="V27" s="871">
        <v>20</v>
      </c>
      <c r="W27" s="871">
        <v>21</v>
      </c>
      <c r="X27" s="871">
        <v>22</v>
      </c>
      <c r="Y27" s="871">
        <v>21</v>
      </c>
      <c r="Z27" s="871">
        <v>19</v>
      </c>
      <c r="AA27" s="871">
        <v>20</v>
      </c>
      <c r="AB27" s="871">
        <v>16</v>
      </c>
      <c r="AC27" s="871">
        <v>17</v>
      </c>
      <c r="AD27" s="871">
        <v>20</v>
      </c>
      <c r="AE27" s="871">
        <v>13</v>
      </c>
      <c r="AF27" s="871">
        <v>19</v>
      </c>
      <c r="AG27" s="871">
        <v>26</v>
      </c>
      <c r="AH27" s="872">
        <f t="shared" si="6"/>
        <v>262</v>
      </c>
    </row>
    <row r="28" spans="3:34">
      <c r="C28" s="864" t="s">
        <v>1026</v>
      </c>
      <c r="D28" s="871">
        <v>29</v>
      </c>
      <c r="E28" s="871">
        <v>23</v>
      </c>
      <c r="F28" s="871">
        <v>22</v>
      </c>
      <c r="G28" s="871">
        <v>19</v>
      </c>
      <c r="H28" s="871">
        <v>15</v>
      </c>
      <c r="I28" s="871">
        <v>15</v>
      </c>
      <c r="J28" s="871">
        <v>16</v>
      </c>
      <c r="K28" s="871">
        <v>21</v>
      </c>
      <c r="L28" s="871">
        <v>15</v>
      </c>
      <c r="M28" s="871">
        <v>20</v>
      </c>
      <c r="N28" s="871">
        <v>19</v>
      </c>
      <c r="O28" s="871">
        <v>18</v>
      </c>
      <c r="P28" s="871">
        <v>24</v>
      </c>
      <c r="Q28" s="872">
        <f t="shared" si="5"/>
        <v>256</v>
      </c>
      <c r="R28" s="873"/>
      <c r="S28" s="873"/>
      <c r="T28" s="864" t="s">
        <v>1026</v>
      </c>
      <c r="U28" s="871">
        <v>28</v>
      </c>
      <c r="V28" s="871">
        <v>20</v>
      </c>
      <c r="W28" s="871">
        <v>21</v>
      </c>
      <c r="X28" s="871">
        <v>22</v>
      </c>
      <c r="Y28" s="871">
        <v>21</v>
      </c>
      <c r="Z28" s="871">
        <v>19</v>
      </c>
      <c r="AA28" s="871">
        <v>20</v>
      </c>
      <c r="AB28" s="871">
        <v>16</v>
      </c>
      <c r="AC28" s="871">
        <v>17</v>
      </c>
      <c r="AD28" s="871">
        <v>20</v>
      </c>
      <c r="AE28" s="871">
        <v>13</v>
      </c>
      <c r="AF28" s="871">
        <v>19</v>
      </c>
      <c r="AG28" s="871">
        <v>26</v>
      </c>
      <c r="AH28" s="872">
        <f t="shared" si="6"/>
        <v>262</v>
      </c>
    </row>
    <row r="29" spans="3:34">
      <c r="C29" s="864" t="s">
        <v>1027</v>
      </c>
      <c r="D29" s="871">
        <v>27</v>
      </c>
      <c r="E29" s="871">
        <v>23</v>
      </c>
      <c r="F29" s="871">
        <v>22</v>
      </c>
      <c r="G29" s="871">
        <v>18</v>
      </c>
      <c r="H29" s="871">
        <v>17</v>
      </c>
      <c r="I29" s="871">
        <v>15</v>
      </c>
      <c r="J29" s="871">
        <v>16</v>
      </c>
      <c r="K29" s="871">
        <v>17</v>
      </c>
      <c r="L29" s="871">
        <v>17</v>
      </c>
      <c r="M29" s="871">
        <v>20</v>
      </c>
      <c r="N29" s="871">
        <v>19</v>
      </c>
      <c r="O29" s="871">
        <v>18</v>
      </c>
      <c r="P29" s="871">
        <v>24</v>
      </c>
      <c r="Q29" s="872">
        <f t="shared" si="5"/>
        <v>253</v>
      </c>
      <c r="R29" s="873"/>
      <c r="S29" s="873"/>
      <c r="T29" s="864" t="s">
        <v>1027</v>
      </c>
      <c r="U29" s="871">
        <v>27</v>
      </c>
      <c r="V29" s="871">
        <v>21</v>
      </c>
      <c r="W29" s="871">
        <v>20</v>
      </c>
      <c r="X29" s="871">
        <v>21</v>
      </c>
      <c r="Y29" s="871">
        <v>21</v>
      </c>
      <c r="Z29" s="871">
        <v>17</v>
      </c>
      <c r="AA29" s="871">
        <v>17</v>
      </c>
      <c r="AB29" s="871">
        <v>15</v>
      </c>
      <c r="AC29" s="871">
        <v>16</v>
      </c>
      <c r="AD29" s="871">
        <v>20</v>
      </c>
      <c r="AE29" s="871">
        <v>12</v>
      </c>
      <c r="AF29" s="871">
        <v>19</v>
      </c>
      <c r="AG29" s="871">
        <v>26</v>
      </c>
      <c r="AH29" s="872">
        <f t="shared" si="6"/>
        <v>252</v>
      </c>
    </row>
    <row r="30" spans="3:34">
      <c r="C30" s="864" t="s">
        <v>1028</v>
      </c>
      <c r="D30" s="871">
        <v>27</v>
      </c>
      <c r="E30" s="871">
        <v>23</v>
      </c>
      <c r="F30" s="871">
        <v>22</v>
      </c>
      <c r="G30" s="871">
        <v>18</v>
      </c>
      <c r="H30" s="871">
        <v>15</v>
      </c>
      <c r="I30" s="871">
        <v>15</v>
      </c>
      <c r="J30" s="871">
        <v>17</v>
      </c>
      <c r="K30" s="871">
        <v>17</v>
      </c>
      <c r="L30" s="871">
        <v>16</v>
      </c>
      <c r="M30" s="871">
        <v>20</v>
      </c>
      <c r="N30" s="871">
        <v>18</v>
      </c>
      <c r="O30" s="871">
        <v>18</v>
      </c>
      <c r="P30" s="871">
        <v>24</v>
      </c>
      <c r="Q30" s="872">
        <f t="shared" si="5"/>
        <v>250</v>
      </c>
      <c r="R30" s="873"/>
      <c r="S30" s="873"/>
      <c r="T30" s="864" t="s">
        <v>1028</v>
      </c>
      <c r="U30" s="871">
        <v>27</v>
      </c>
      <c r="V30" s="871">
        <v>21</v>
      </c>
      <c r="W30" s="871">
        <v>20</v>
      </c>
      <c r="X30" s="871">
        <v>21</v>
      </c>
      <c r="Y30" s="871">
        <v>21</v>
      </c>
      <c r="Z30" s="871">
        <v>17</v>
      </c>
      <c r="AA30" s="871">
        <v>17</v>
      </c>
      <c r="AB30" s="871">
        <v>15</v>
      </c>
      <c r="AC30" s="871">
        <v>16</v>
      </c>
      <c r="AD30" s="871">
        <v>20</v>
      </c>
      <c r="AE30" s="871">
        <v>12</v>
      </c>
      <c r="AF30" s="871">
        <v>19</v>
      </c>
      <c r="AG30" s="871">
        <v>26</v>
      </c>
      <c r="AH30" s="872">
        <f t="shared" si="6"/>
        <v>252</v>
      </c>
    </row>
    <row r="31" spans="3:34">
      <c r="C31" s="864" t="s">
        <v>1029</v>
      </c>
      <c r="D31" s="871">
        <v>28</v>
      </c>
      <c r="E31" s="871">
        <v>21</v>
      </c>
      <c r="F31" s="871">
        <v>19</v>
      </c>
      <c r="G31" s="871">
        <v>18</v>
      </c>
      <c r="H31" s="871">
        <v>18</v>
      </c>
      <c r="I31" s="871">
        <v>19</v>
      </c>
      <c r="J31" s="871">
        <v>14</v>
      </c>
      <c r="K31" s="871">
        <v>19</v>
      </c>
      <c r="L31" s="871">
        <v>19</v>
      </c>
      <c r="M31" s="871">
        <v>19</v>
      </c>
      <c r="N31" s="871">
        <v>19</v>
      </c>
      <c r="O31" s="871">
        <v>19</v>
      </c>
      <c r="P31" s="871">
        <v>22</v>
      </c>
      <c r="Q31" s="872">
        <f t="shared" si="5"/>
        <v>254</v>
      </c>
      <c r="R31" s="873"/>
      <c r="S31" s="873"/>
      <c r="T31" s="864" t="s">
        <v>1029</v>
      </c>
      <c r="U31" s="871">
        <v>27</v>
      </c>
      <c r="V31" s="871">
        <v>21</v>
      </c>
      <c r="W31" s="871">
        <v>20</v>
      </c>
      <c r="X31" s="871">
        <v>21</v>
      </c>
      <c r="Y31" s="871">
        <v>21</v>
      </c>
      <c r="Z31" s="871">
        <v>17</v>
      </c>
      <c r="AA31" s="871">
        <v>17</v>
      </c>
      <c r="AB31" s="871">
        <v>15</v>
      </c>
      <c r="AC31" s="871">
        <v>16</v>
      </c>
      <c r="AD31" s="871">
        <v>20</v>
      </c>
      <c r="AE31" s="871">
        <v>12</v>
      </c>
      <c r="AF31" s="871">
        <v>19</v>
      </c>
      <c r="AG31" s="871">
        <v>26</v>
      </c>
      <c r="AH31" s="872">
        <f t="shared" si="6"/>
        <v>252</v>
      </c>
    </row>
    <row r="32" spans="3:34">
      <c r="C32" s="864" t="s">
        <v>1030</v>
      </c>
      <c r="D32" s="871">
        <v>27</v>
      </c>
      <c r="E32" s="871">
        <v>21</v>
      </c>
      <c r="F32" s="871">
        <v>20</v>
      </c>
      <c r="G32" s="871">
        <v>18</v>
      </c>
      <c r="H32" s="871">
        <v>16</v>
      </c>
      <c r="I32" s="871">
        <v>19</v>
      </c>
      <c r="J32" s="871">
        <v>14</v>
      </c>
      <c r="K32" s="871">
        <v>19</v>
      </c>
      <c r="L32" s="871">
        <v>18</v>
      </c>
      <c r="M32" s="871">
        <v>19</v>
      </c>
      <c r="N32" s="871">
        <v>19</v>
      </c>
      <c r="O32" s="871">
        <v>18</v>
      </c>
      <c r="P32" s="871">
        <v>23</v>
      </c>
      <c r="Q32" s="872">
        <f t="shared" si="5"/>
        <v>251</v>
      </c>
      <c r="R32" s="873"/>
      <c r="S32" s="873"/>
      <c r="T32" s="864" t="s">
        <v>1030</v>
      </c>
      <c r="U32" s="871">
        <v>27</v>
      </c>
      <c r="V32" s="871">
        <v>21</v>
      </c>
      <c r="W32" s="871">
        <v>20</v>
      </c>
      <c r="X32" s="871">
        <v>21</v>
      </c>
      <c r="Y32" s="871">
        <v>21</v>
      </c>
      <c r="Z32" s="871">
        <v>17</v>
      </c>
      <c r="AA32" s="871">
        <v>17</v>
      </c>
      <c r="AB32" s="871">
        <v>15</v>
      </c>
      <c r="AC32" s="871">
        <v>18</v>
      </c>
      <c r="AD32" s="871">
        <v>19</v>
      </c>
      <c r="AE32" s="871">
        <v>12</v>
      </c>
      <c r="AF32" s="871">
        <v>17</v>
      </c>
      <c r="AG32" s="871">
        <v>24</v>
      </c>
      <c r="AH32" s="872">
        <f t="shared" si="6"/>
        <v>249</v>
      </c>
    </row>
    <row r="33" spans="3:35">
      <c r="C33" s="864" t="s">
        <v>1031</v>
      </c>
      <c r="D33" s="871">
        <v>27</v>
      </c>
      <c r="E33" s="871">
        <v>21</v>
      </c>
      <c r="F33" s="871">
        <v>20</v>
      </c>
      <c r="G33" s="871">
        <v>18</v>
      </c>
      <c r="H33" s="871">
        <v>16</v>
      </c>
      <c r="I33" s="871">
        <v>19</v>
      </c>
      <c r="J33" s="871">
        <v>14</v>
      </c>
      <c r="K33" s="871">
        <v>18</v>
      </c>
      <c r="L33" s="871">
        <v>18</v>
      </c>
      <c r="M33" s="871">
        <v>19</v>
      </c>
      <c r="N33" s="871">
        <v>19</v>
      </c>
      <c r="O33" s="871">
        <v>18</v>
      </c>
      <c r="P33" s="871">
        <v>23</v>
      </c>
      <c r="Q33" s="878">
        <f t="shared" si="5"/>
        <v>250</v>
      </c>
      <c r="R33" s="873"/>
      <c r="S33" s="873"/>
      <c r="T33" s="864" t="s">
        <v>1031</v>
      </c>
      <c r="U33" s="871">
        <v>25</v>
      </c>
      <c r="V33" s="871">
        <v>20</v>
      </c>
      <c r="W33" s="871">
        <v>20</v>
      </c>
      <c r="X33" s="871">
        <v>21</v>
      </c>
      <c r="Y33" s="871">
        <v>18</v>
      </c>
      <c r="Z33" s="871">
        <v>17</v>
      </c>
      <c r="AA33" s="871">
        <v>18</v>
      </c>
      <c r="AB33" s="871">
        <v>14</v>
      </c>
      <c r="AC33" s="871">
        <v>18</v>
      </c>
      <c r="AD33" s="871">
        <v>20</v>
      </c>
      <c r="AE33" s="871">
        <v>12</v>
      </c>
      <c r="AF33" s="871">
        <v>17</v>
      </c>
      <c r="AG33" s="871">
        <v>24</v>
      </c>
      <c r="AH33" s="878">
        <f t="shared" si="6"/>
        <v>244</v>
      </c>
    </row>
    <row r="34" spans="3:35">
      <c r="D34" s="874">
        <f t="shared" ref="D34:J34" si="7">SUM(D22:D33)</f>
        <v>332</v>
      </c>
      <c r="E34" s="874">
        <f t="shared" si="7"/>
        <v>268</v>
      </c>
      <c r="F34" s="874">
        <f t="shared" si="7"/>
        <v>241</v>
      </c>
      <c r="G34" s="874">
        <f t="shared" si="7"/>
        <v>218</v>
      </c>
      <c r="H34" s="874">
        <f t="shared" si="7"/>
        <v>205</v>
      </c>
      <c r="I34" s="874">
        <f t="shared" si="7"/>
        <v>214</v>
      </c>
      <c r="J34" s="874">
        <f t="shared" si="7"/>
        <v>181</v>
      </c>
      <c r="K34" s="874">
        <f>SUM(K22:K33)</f>
        <v>221</v>
      </c>
      <c r="L34" s="874">
        <f t="shared" ref="L34:P34" si="8">SUM(L22:L33)</f>
        <v>208</v>
      </c>
      <c r="M34" s="874">
        <f t="shared" si="8"/>
        <v>237</v>
      </c>
      <c r="N34" s="874">
        <f t="shared" si="8"/>
        <v>225</v>
      </c>
      <c r="O34" s="874">
        <f t="shared" si="8"/>
        <v>217</v>
      </c>
      <c r="P34" s="879">
        <f t="shared" si="8"/>
        <v>280</v>
      </c>
      <c r="Q34" s="880"/>
      <c r="R34" s="876"/>
      <c r="S34" s="876"/>
      <c r="U34" s="874">
        <f t="shared" ref="U34:AG34" si="9">SUM(U22:U33)</f>
        <v>325</v>
      </c>
      <c r="V34" s="874">
        <f t="shared" si="9"/>
        <v>244</v>
      </c>
      <c r="W34" s="874">
        <f t="shared" si="9"/>
        <v>243</v>
      </c>
      <c r="X34" s="874">
        <f t="shared" si="9"/>
        <v>251</v>
      </c>
      <c r="Y34" s="874">
        <f t="shared" si="9"/>
        <v>237</v>
      </c>
      <c r="Z34" s="874">
        <f t="shared" si="9"/>
        <v>202</v>
      </c>
      <c r="AA34" s="874">
        <f t="shared" si="9"/>
        <v>218</v>
      </c>
      <c r="AB34" s="874">
        <f>SUM(AB22:AB33)</f>
        <v>186</v>
      </c>
      <c r="AC34" s="874">
        <f t="shared" si="9"/>
        <v>205</v>
      </c>
      <c r="AD34" s="874">
        <f t="shared" si="9"/>
        <v>235</v>
      </c>
      <c r="AE34" s="874">
        <f t="shared" si="9"/>
        <v>171</v>
      </c>
      <c r="AF34" s="874">
        <f t="shared" si="9"/>
        <v>216</v>
      </c>
      <c r="AG34" s="879">
        <f t="shared" si="9"/>
        <v>300</v>
      </c>
      <c r="AH34" s="880"/>
      <c r="AI34" s="877"/>
    </row>
    <row r="35" spans="3:35">
      <c r="Q35" s="866"/>
      <c r="R35" s="866"/>
      <c r="S35" s="866"/>
    </row>
    <row r="36" spans="3:35">
      <c r="C36" s="1299" t="s">
        <v>1033</v>
      </c>
      <c r="D36" s="1300"/>
      <c r="E36" s="1300"/>
      <c r="F36" s="1300"/>
      <c r="G36" s="1300"/>
      <c r="H36" s="1300"/>
      <c r="I36" s="1300"/>
      <c r="J36" s="1300"/>
      <c r="K36" s="1300"/>
      <c r="L36" s="1300"/>
      <c r="M36" s="1300"/>
      <c r="N36" s="1300"/>
      <c r="O36" s="1300"/>
      <c r="P36" s="1301"/>
      <c r="R36" s="866"/>
      <c r="S36" s="866"/>
      <c r="T36" s="1299" t="s">
        <v>1086</v>
      </c>
      <c r="U36" s="1300"/>
      <c r="V36" s="1300"/>
      <c r="W36" s="1300"/>
      <c r="X36" s="1300"/>
      <c r="Y36" s="1300"/>
      <c r="Z36" s="1300"/>
      <c r="AA36" s="1300"/>
      <c r="AB36" s="1300"/>
      <c r="AC36" s="1300"/>
      <c r="AD36" s="1300"/>
      <c r="AE36" s="1300"/>
      <c r="AF36" s="1300"/>
      <c r="AG36" s="1301"/>
    </row>
    <row r="37" spans="3:35">
      <c r="C37" s="864" t="s">
        <v>1019</v>
      </c>
      <c r="D37" s="868">
        <v>1</v>
      </c>
      <c r="E37" s="869">
        <v>2</v>
      </c>
      <c r="F37" s="870">
        <v>3</v>
      </c>
      <c r="G37" s="869">
        <v>4</v>
      </c>
      <c r="H37" s="870">
        <v>5</v>
      </c>
      <c r="I37" s="869">
        <v>6</v>
      </c>
      <c r="J37" s="870">
        <v>7</v>
      </c>
      <c r="K37" s="869">
        <v>8</v>
      </c>
      <c r="L37" s="870">
        <v>9</v>
      </c>
      <c r="M37" s="869">
        <v>10</v>
      </c>
      <c r="N37" s="870">
        <v>11</v>
      </c>
      <c r="O37" s="869">
        <v>12</v>
      </c>
      <c r="P37" s="870">
        <v>14</v>
      </c>
      <c r="R37" s="866"/>
      <c r="S37" s="866"/>
      <c r="T37" s="864" t="s">
        <v>1019</v>
      </c>
      <c r="U37" s="868">
        <v>1</v>
      </c>
      <c r="V37" s="869">
        <v>2</v>
      </c>
      <c r="W37" s="870">
        <v>3</v>
      </c>
      <c r="X37" s="869">
        <v>4</v>
      </c>
      <c r="Y37" s="870">
        <v>5</v>
      </c>
      <c r="Z37" s="869">
        <v>6</v>
      </c>
      <c r="AA37" s="870">
        <v>7</v>
      </c>
      <c r="AB37" s="869">
        <v>8</v>
      </c>
      <c r="AC37" s="870">
        <v>9</v>
      </c>
      <c r="AD37" s="869">
        <v>10</v>
      </c>
      <c r="AE37" s="870">
        <v>11</v>
      </c>
      <c r="AF37" s="869">
        <v>12</v>
      </c>
      <c r="AG37" s="870">
        <v>14</v>
      </c>
    </row>
    <row r="38" spans="3:35">
      <c r="C38" s="864" t="s">
        <v>1020</v>
      </c>
      <c r="D38" s="871">
        <v>19</v>
      </c>
      <c r="E38" s="871">
        <v>28</v>
      </c>
      <c r="F38" s="871">
        <v>23</v>
      </c>
      <c r="G38" s="871">
        <v>17</v>
      </c>
      <c r="H38" s="871">
        <v>19</v>
      </c>
      <c r="I38" s="871">
        <v>20</v>
      </c>
      <c r="J38" s="871">
        <v>18</v>
      </c>
      <c r="K38" s="871">
        <v>16</v>
      </c>
      <c r="L38" s="871">
        <v>19</v>
      </c>
      <c r="M38" s="871">
        <v>18</v>
      </c>
      <c r="N38" s="871">
        <v>16</v>
      </c>
      <c r="O38" s="871">
        <v>18</v>
      </c>
      <c r="P38" s="871">
        <v>25</v>
      </c>
      <c r="Q38" s="872">
        <f t="shared" ref="Q38:Q42" si="10">SUM(D38:P38)</f>
        <v>256</v>
      </c>
      <c r="R38" s="873"/>
      <c r="S38" s="873"/>
      <c r="T38" s="864" t="s">
        <v>1020</v>
      </c>
      <c r="U38" s="871">
        <v>23</v>
      </c>
      <c r="V38" s="871">
        <v>16</v>
      </c>
      <c r="W38" s="871">
        <v>24</v>
      </c>
      <c r="X38" s="871">
        <v>17</v>
      </c>
      <c r="Y38" s="871">
        <v>18</v>
      </c>
      <c r="Z38" s="871">
        <v>21</v>
      </c>
      <c r="AA38" s="871">
        <v>20</v>
      </c>
      <c r="AB38" s="871">
        <v>13</v>
      </c>
      <c r="AC38" s="871">
        <v>19</v>
      </c>
      <c r="AD38" s="871">
        <v>23</v>
      </c>
      <c r="AE38" s="871">
        <v>20</v>
      </c>
      <c r="AF38" s="871">
        <v>17</v>
      </c>
      <c r="AG38" s="871">
        <v>26</v>
      </c>
      <c r="AH38" s="872">
        <f t="shared" ref="AH38:AH49" si="11">SUM(U38:AG38)</f>
        <v>257</v>
      </c>
    </row>
    <row r="39" spans="3:35">
      <c r="C39" s="864" t="s">
        <v>1021</v>
      </c>
      <c r="D39" s="871">
        <v>20</v>
      </c>
      <c r="E39" s="871">
        <v>28</v>
      </c>
      <c r="F39" s="871">
        <v>23</v>
      </c>
      <c r="G39" s="871">
        <v>18</v>
      </c>
      <c r="H39" s="871">
        <v>19</v>
      </c>
      <c r="I39" s="871">
        <v>19</v>
      </c>
      <c r="J39" s="871">
        <v>18</v>
      </c>
      <c r="K39" s="871">
        <v>15</v>
      </c>
      <c r="L39" s="871">
        <v>17</v>
      </c>
      <c r="M39" s="871">
        <v>20</v>
      </c>
      <c r="N39" s="871">
        <v>14</v>
      </c>
      <c r="O39" s="871">
        <v>18</v>
      </c>
      <c r="P39" s="871">
        <v>27</v>
      </c>
      <c r="Q39" s="872">
        <f t="shared" si="10"/>
        <v>256</v>
      </c>
      <c r="R39" s="873"/>
      <c r="S39" s="873"/>
      <c r="T39" s="864" t="s">
        <v>1021</v>
      </c>
      <c r="U39" s="871">
        <v>23</v>
      </c>
      <c r="V39" s="871">
        <v>16</v>
      </c>
      <c r="W39" s="871">
        <v>24</v>
      </c>
      <c r="X39" s="871">
        <v>17</v>
      </c>
      <c r="Y39" s="871">
        <v>18</v>
      </c>
      <c r="Z39" s="871">
        <v>21</v>
      </c>
      <c r="AA39" s="871">
        <v>20</v>
      </c>
      <c r="AB39" s="871">
        <v>13</v>
      </c>
      <c r="AC39" s="871">
        <v>19</v>
      </c>
      <c r="AD39" s="871">
        <v>23</v>
      </c>
      <c r="AE39" s="871">
        <v>20</v>
      </c>
      <c r="AF39" s="871">
        <v>17</v>
      </c>
      <c r="AG39" s="871">
        <v>26</v>
      </c>
      <c r="AH39" s="872">
        <f t="shared" si="11"/>
        <v>257</v>
      </c>
    </row>
    <row r="40" spans="3:35">
      <c r="C40" s="864" t="s">
        <v>1022</v>
      </c>
      <c r="D40" s="871">
        <v>20</v>
      </c>
      <c r="E40" s="871">
        <v>28</v>
      </c>
      <c r="F40" s="871">
        <v>23</v>
      </c>
      <c r="G40" s="871">
        <v>14</v>
      </c>
      <c r="H40" s="871">
        <v>19</v>
      </c>
      <c r="I40" s="871">
        <v>20</v>
      </c>
      <c r="J40" s="871">
        <v>18</v>
      </c>
      <c r="K40" s="871">
        <v>14</v>
      </c>
      <c r="L40" s="871">
        <v>17</v>
      </c>
      <c r="M40" s="871">
        <v>20</v>
      </c>
      <c r="N40" s="871">
        <v>17</v>
      </c>
      <c r="O40" s="871">
        <v>17</v>
      </c>
      <c r="P40" s="871">
        <v>26</v>
      </c>
      <c r="Q40" s="872">
        <f t="shared" si="10"/>
        <v>253</v>
      </c>
      <c r="R40" s="873"/>
      <c r="S40" s="873"/>
      <c r="T40" s="864" t="s">
        <v>1022</v>
      </c>
      <c r="U40" s="871">
        <v>23</v>
      </c>
      <c r="V40" s="871">
        <v>16</v>
      </c>
      <c r="W40" s="871">
        <v>24</v>
      </c>
      <c r="X40" s="871">
        <v>17</v>
      </c>
      <c r="Y40" s="871">
        <v>18</v>
      </c>
      <c r="Z40" s="871">
        <v>21</v>
      </c>
      <c r="AA40" s="871">
        <v>20</v>
      </c>
      <c r="AB40" s="871">
        <v>13</v>
      </c>
      <c r="AC40" s="871">
        <v>19</v>
      </c>
      <c r="AD40" s="871">
        <v>23</v>
      </c>
      <c r="AE40" s="871">
        <v>20</v>
      </c>
      <c r="AF40" s="871">
        <v>17</v>
      </c>
      <c r="AG40" s="871">
        <v>26</v>
      </c>
      <c r="AH40" s="872">
        <f t="shared" si="11"/>
        <v>257</v>
      </c>
    </row>
    <row r="41" spans="3:35">
      <c r="C41" s="864" t="s">
        <v>1023</v>
      </c>
      <c r="D41" s="871">
        <v>21</v>
      </c>
      <c r="E41" s="871">
        <v>28</v>
      </c>
      <c r="F41" s="871">
        <v>23</v>
      </c>
      <c r="G41" s="871">
        <v>14</v>
      </c>
      <c r="H41" s="871">
        <v>19</v>
      </c>
      <c r="I41" s="871">
        <v>19</v>
      </c>
      <c r="J41" s="871">
        <v>18</v>
      </c>
      <c r="K41" s="871">
        <v>14</v>
      </c>
      <c r="L41" s="871">
        <v>16</v>
      </c>
      <c r="M41" s="871">
        <v>20</v>
      </c>
      <c r="N41" s="871">
        <v>17</v>
      </c>
      <c r="O41" s="871">
        <v>18</v>
      </c>
      <c r="P41" s="871">
        <v>28</v>
      </c>
      <c r="Q41" s="872">
        <f t="shared" si="10"/>
        <v>255</v>
      </c>
      <c r="R41" s="873"/>
      <c r="S41" s="873"/>
      <c r="T41" s="864" t="s">
        <v>1023</v>
      </c>
      <c r="U41" s="871">
        <v>23</v>
      </c>
      <c r="V41" s="871">
        <v>16</v>
      </c>
      <c r="W41" s="871">
        <v>24</v>
      </c>
      <c r="X41" s="871">
        <v>17</v>
      </c>
      <c r="Y41" s="871">
        <v>18</v>
      </c>
      <c r="Z41" s="871">
        <v>21</v>
      </c>
      <c r="AA41" s="871">
        <v>20</v>
      </c>
      <c r="AB41" s="871">
        <v>13</v>
      </c>
      <c r="AC41" s="871">
        <v>19</v>
      </c>
      <c r="AD41" s="871">
        <v>23</v>
      </c>
      <c r="AE41" s="871">
        <v>20</v>
      </c>
      <c r="AF41" s="871">
        <v>17</v>
      </c>
      <c r="AG41" s="871">
        <v>26</v>
      </c>
      <c r="AH41" s="872">
        <f t="shared" si="11"/>
        <v>257</v>
      </c>
    </row>
    <row r="42" spans="3:35">
      <c r="C42" s="864" t="s">
        <v>1024</v>
      </c>
      <c r="D42" s="871">
        <v>24</v>
      </c>
      <c r="E42" s="871">
        <v>28</v>
      </c>
      <c r="F42" s="871">
        <v>23</v>
      </c>
      <c r="G42" s="871">
        <v>14</v>
      </c>
      <c r="H42" s="871">
        <v>19</v>
      </c>
      <c r="I42" s="871">
        <v>19</v>
      </c>
      <c r="J42" s="871">
        <v>18</v>
      </c>
      <c r="K42" s="871">
        <v>14</v>
      </c>
      <c r="L42" s="871">
        <v>16</v>
      </c>
      <c r="M42" s="871">
        <v>20</v>
      </c>
      <c r="N42" s="871">
        <v>17</v>
      </c>
      <c r="O42" s="871">
        <v>18</v>
      </c>
      <c r="P42" s="871">
        <v>28</v>
      </c>
      <c r="Q42" s="872">
        <f t="shared" si="10"/>
        <v>258</v>
      </c>
      <c r="R42" s="873"/>
      <c r="S42" s="873"/>
      <c r="T42" s="864" t="s">
        <v>1024</v>
      </c>
      <c r="U42" s="871">
        <v>24</v>
      </c>
      <c r="V42" s="871">
        <v>18</v>
      </c>
      <c r="W42" s="871">
        <v>26</v>
      </c>
      <c r="X42" s="871">
        <v>18</v>
      </c>
      <c r="Y42" s="871">
        <v>15</v>
      </c>
      <c r="Z42" s="871">
        <v>16</v>
      </c>
      <c r="AA42" s="871">
        <v>21</v>
      </c>
      <c r="AB42" s="871">
        <v>17</v>
      </c>
      <c r="AC42" s="871">
        <v>21</v>
      </c>
      <c r="AD42" s="871">
        <v>19</v>
      </c>
      <c r="AE42" s="871">
        <v>21</v>
      </c>
      <c r="AF42" s="871">
        <v>15</v>
      </c>
      <c r="AG42" s="871">
        <v>27</v>
      </c>
      <c r="AH42" s="872">
        <f t="shared" si="11"/>
        <v>258</v>
      </c>
    </row>
    <row r="43" spans="3:35">
      <c r="C43" s="864" t="s">
        <v>1025</v>
      </c>
      <c r="D43" s="871">
        <v>24</v>
      </c>
      <c r="E43" s="871">
        <v>28</v>
      </c>
      <c r="F43" s="871">
        <v>23</v>
      </c>
      <c r="G43" s="871">
        <v>16</v>
      </c>
      <c r="H43" s="871">
        <v>19</v>
      </c>
      <c r="I43" s="871">
        <v>19</v>
      </c>
      <c r="J43" s="871">
        <v>18</v>
      </c>
      <c r="K43" s="871">
        <v>13</v>
      </c>
      <c r="L43" s="871">
        <v>16</v>
      </c>
      <c r="M43" s="871">
        <v>21</v>
      </c>
      <c r="N43" s="871">
        <v>18</v>
      </c>
      <c r="O43" s="871">
        <v>15</v>
      </c>
      <c r="P43" s="871">
        <v>28</v>
      </c>
      <c r="Q43" s="872">
        <f>SUM(D43:P43)</f>
        <v>258</v>
      </c>
      <c r="R43" s="873"/>
      <c r="S43" s="873"/>
      <c r="T43" s="864" t="s">
        <v>1025</v>
      </c>
      <c r="U43" s="871">
        <v>24</v>
      </c>
      <c r="V43" s="871">
        <v>18</v>
      </c>
      <c r="W43" s="871">
        <v>26</v>
      </c>
      <c r="X43" s="871">
        <v>18</v>
      </c>
      <c r="Y43" s="871">
        <v>15</v>
      </c>
      <c r="Z43" s="871">
        <v>16</v>
      </c>
      <c r="AA43" s="871">
        <v>21</v>
      </c>
      <c r="AB43" s="871">
        <v>17</v>
      </c>
      <c r="AC43" s="871">
        <v>21</v>
      </c>
      <c r="AD43" s="871">
        <v>19</v>
      </c>
      <c r="AE43" s="871">
        <v>21</v>
      </c>
      <c r="AF43" s="871">
        <v>15</v>
      </c>
      <c r="AG43" s="871">
        <v>27</v>
      </c>
      <c r="AH43" s="872">
        <f>SUM(U43:AG43)</f>
        <v>258</v>
      </c>
    </row>
    <row r="44" spans="3:35">
      <c r="C44" s="864" t="s">
        <v>1026</v>
      </c>
      <c r="D44" s="871">
        <v>20</v>
      </c>
      <c r="E44" s="871">
        <v>28</v>
      </c>
      <c r="F44" s="871">
        <v>23</v>
      </c>
      <c r="G44" s="871">
        <v>16</v>
      </c>
      <c r="H44" s="871">
        <v>19</v>
      </c>
      <c r="I44" s="871">
        <v>21</v>
      </c>
      <c r="J44" s="871">
        <v>18</v>
      </c>
      <c r="K44" s="871">
        <v>16</v>
      </c>
      <c r="L44" s="871">
        <v>19</v>
      </c>
      <c r="M44" s="871">
        <v>21</v>
      </c>
      <c r="N44" s="871">
        <v>18</v>
      </c>
      <c r="O44" s="871">
        <v>15</v>
      </c>
      <c r="P44" s="871">
        <v>30</v>
      </c>
      <c r="Q44" s="872">
        <f t="shared" ref="Q44:Q45" si="12">SUM(D44:P44)</f>
        <v>264</v>
      </c>
      <c r="R44" s="873"/>
      <c r="S44" s="873"/>
      <c r="T44" s="864" t="s">
        <v>1026</v>
      </c>
      <c r="U44" s="871">
        <v>24</v>
      </c>
      <c r="V44" s="871">
        <v>18</v>
      </c>
      <c r="W44" s="871">
        <v>23</v>
      </c>
      <c r="X44" s="871">
        <v>18</v>
      </c>
      <c r="Y44" s="871">
        <v>16</v>
      </c>
      <c r="Z44" s="871">
        <v>17</v>
      </c>
      <c r="AA44" s="871">
        <v>18</v>
      </c>
      <c r="AB44" s="871">
        <v>18</v>
      </c>
      <c r="AC44" s="871">
        <v>21</v>
      </c>
      <c r="AD44" s="871">
        <v>18</v>
      </c>
      <c r="AE44" s="871">
        <v>21</v>
      </c>
      <c r="AF44" s="871">
        <v>15</v>
      </c>
      <c r="AG44" s="871">
        <v>26</v>
      </c>
      <c r="AH44" s="872">
        <f t="shared" si="11"/>
        <v>253</v>
      </c>
    </row>
    <row r="45" spans="3:35">
      <c r="C45" s="864" t="s">
        <v>1027</v>
      </c>
      <c r="D45" s="871">
        <v>21</v>
      </c>
      <c r="E45" s="871">
        <v>18</v>
      </c>
      <c r="F45" s="871">
        <v>23</v>
      </c>
      <c r="G45" s="871">
        <v>16</v>
      </c>
      <c r="H45" s="871">
        <v>19</v>
      </c>
      <c r="I45" s="871">
        <v>21</v>
      </c>
      <c r="J45" s="871">
        <v>18</v>
      </c>
      <c r="K45" s="871">
        <v>16</v>
      </c>
      <c r="L45" s="871">
        <v>19</v>
      </c>
      <c r="M45" s="871">
        <v>22</v>
      </c>
      <c r="N45" s="871">
        <v>19</v>
      </c>
      <c r="O45" s="871">
        <v>15</v>
      </c>
      <c r="P45" s="871">
        <v>28</v>
      </c>
      <c r="Q45" s="872">
        <f t="shared" si="12"/>
        <v>255</v>
      </c>
      <c r="R45" s="873"/>
      <c r="S45" s="873"/>
      <c r="T45" s="864" t="s">
        <v>1027</v>
      </c>
      <c r="U45" s="871">
        <v>22</v>
      </c>
      <c r="V45" s="871">
        <v>18</v>
      </c>
      <c r="W45" s="871">
        <v>18</v>
      </c>
      <c r="X45" s="871">
        <v>19</v>
      </c>
      <c r="Y45" s="871">
        <v>19</v>
      </c>
      <c r="Z45" s="871">
        <v>17</v>
      </c>
      <c r="AA45" s="871">
        <v>20</v>
      </c>
      <c r="AB45" s="871">
        <v>19</v>
      </c>
      <c r="AC45" s="871">
        <v>21</v>
      </c>
      <c r="AD45" s="871">
        <v>18</v>
      </c>
      <c r="AE45" s="871">
        <v>20</v>
      </c>
      <c r="AF45" s="871">
        <v>12</v>
      </c>
      <c r="AG45" s="871">
        <v>26</v>
      </c>
      <c r="AH45" s="872">
        <f t="shared" si="11"/>
        <v>249</v>
      </c>
    </row>
    <row r="46" spans="3:35">
      <c r="C46" s="864" t="s">
        <v>1028</v>
      </c>
      <c r="D46" s="871">
        <v>21</v>
      </c>
      <c r="E46" s="871">
        <v>18</v>
      </c>
      <c r="F46" s="871">
        <v>23</v>
      </c>
      <c r="G46" s="871">
        <v>16</v>
      </c>
      <c r="H46" s="871">
        <v>19</v>
      </c>
      <c r="I46" s="871">
        <v>22</v>
      </c>
      <c r="J46" s="871">
        <v>18</v>
      </c>
      <c r="K46" s="871">
        <v>16</v>
      </c>
      <c r="L46" s="871">
        <v>19</v>
      </c>
      <c r="M46" s="871">
        <v>22</v>
      </c>
      <c r="N46" s="871">
        <v>19</v>
      </c>
      <c r="O46" s="871">
        <v>15</v>
      </c>
      <c r="P46" s="871">
        <v>27</v>
      </c>
      <c r="Q46" s="872">
        <f>SUM(D46:P46)</f>
        <v>255</v>
      </c>
      <c r="R46" s="873"/>
      <c r="S46" s="873"/>
      <c r="T46" s="864" t="s">
        <v>1028</v>
      </c>
      <c r="U46" s="871">
        <v>22</v>
      </c>
      <c r="V46" s="871">
        <v>18</v>
      </c>
      <c r="W46" s="871">
        <v>18</v>
      </c>
      <c r="X46" s="871">
        <v>19</v>
      </c>
      <c r="Y46" s="871">
        <v>19</v>
      </c>
      <c r="Z46" s="871">
        <v>17</v>
      </c>
      <c r="AA46" s="871">
        <v>20</v>
      </c>
      <c r="AB46" s="871">
        <v>19</v>
      </c>
      <c r="AC46" s="871">
        <v>21</v>
      </c>
      <c r="AD46" s="871">
        <v>18</v>
      </c>
      <c r="AE46" s="871">
        <v>20</v>
      </c>
      <c r="AF46" s="871">
        <v>12</v>
      </c>
      <c r="AG46" s="871">
        <v>26</v>
      </c>
      <c r="AH46" s="872">
        <f>SUM(U46:AG46)</f>
        <v>249</v>
      </c>
    </row>
    <row r="47" spans="3:35">
      <c r="C47" s="864" t="s">
        <v>1029</v>
      </c>
      <c r="D47" s="871">
        <v>19</v>
      </c>
      <c r="E47" s="871">
        <v>28</v>
      </c>
      <c r="F47" s="871">
        <v>23</v>
      </c>
      <c r="G47" s="871">
        <v>17</v>
      </c>
      <c r="H47" s="871">
        <v>19</v>
      </c>
      <c r="I47" s="871">
        <v>20</v>
      </c>
      <c r="J47" s="871">
        <v>18</v>
      </c>
      <c r="K47" s="871">
        <v>17</v>
      </c>
      <c r="L47" s="871">
        <v>20</v>
      </c>
      <c r="M47" s="871">
        <v>14</v>
      </c>
      <c r="N47" s="871">
        <v>17</v>
      </c>
      <c r="O47" s="871">
        <v>17</v>
      </c>
      <c r="P47" s="871">
        <v>28</v>
      </c>
      <c r="Q47" s="872">
        <f t="shared" ref="Q47:Q49" si="13">SUM(D47:P47)</f>
        <v>257</v>
      </c>
      <c r="R47" s="873"/>
      <c r="S47" s="873"/>
      <c r="T47" s="864" t="s">
        <v>1029</v>
      </c>
      <c r="U47" s="871">
        <v>22</v>
      </c>
      <c r="V47" s="871">
        <v>18</v>
      </c>
      <c r="W47" s="871">
        <v>18</v>
      </c>
      <c r="X47" s="871">
        <v>19</v>
      </c>
      <c r="Y47" s="871">
        <v>19</v>
      </c>
      <c r="Z47" s="871">
        <v>17</v>
      </c>
      <c r="AA47" s="871">
        <v>20</v>
      </c>
      <c r="AB47" s="871">
        <v>19</v>
      </c>
      <c r="AC47" s="871">
        <v>21</v>
      </c>
      <c r="AD47" s="871">
        <v>18</v>
      </c>
      <c r="AE47" s="871">
        <v>20</v>
      </c>
      <c r="AF47" s="871">
        <v>12</v>
      </c>
      <c r="AG47" s="871">
        <v>26</v>
      </c>
      <c r="AH47" s="872">
        <f t="shared" si="11"/>
        <v>249</v>
      </c>
    </row>
    <row r="48" spans="3:35">
      <c r="C48" s="864" t="s">
        <v>1030</v>
      </c>
      <c r="D48" s="871">
        <v>18</v>
      </c>
      <c r="E48" s="871">
        <v>28</v>
      </c>
      <c r="F48" s="871">
        <v>23</v>
      </c>
      <c r="G48" s="871">
        <v>17</v>
      </c>
      <c r="H48" s="871">
        <v>19</v>
      </c>
      <c r="I48" s="871">
        <v>20</v>
      </c>
      <c r="J48" s="871">
        <v>18</v>
      </c>
      <c r="K48" s="871">
        <v>17</v>
      </c>
      <c r="L48" s="871">
        <v>20</v>
      </c>
      <c r="M48" s="871">
        <v>18</v>
      </c>
      <c r="N48" s="871">
        <v>17</v>
      </c>
      <c r="O48" s="871">
        <v>18</v>
      </c>
      <c r="P48" s="871">
        <v>27</v>
      </c>
      <c r="Q48" s="872">
        <f t="shared" si="13"/>
        <v>260</v>
      </c>
      <c r="R48" s="873"/>
      <c r="S48" s="873"/>
      <c r="T48" s="864" t="s">
        <v>1030</v>
      </c>
      <c r="U48" s="871">
        <v>23</v>
      </c>
      <c r="V48" s="871">
        <v>16</v>
      </c>
      <c r="W48" s="871">
        <v>21</v>
      </c>
      <c r="X48" s="871">
        <v>19</v>
      </c>
      <c r="Y48" s="871">
        <v>17</v>
      </c>
      <c r="Z48" s="871">
        <v>16</v>
      </c>
      <c r="AA48" s="871">
        <v>18</v>
      </c>
      <c r="AB48" s="871">
        <v>22</v>
      </c>
      <c r="AC48" s="871">
        <v>21</v>
      </c>
      <c r="AD48" s="871">
        <v>18</v>
      </c>
      <c r="AE48" s="871">
        <v>20</v>
      </c>
      <c r="AF48" s="871">
        <v>15</v>
      </c>
      <c r="AG48" s="871">
        <v>26</v>
      </c>
      <c r="AH48" s="872">
        <f t="shared" si="11"/>
        <v>252</v>
      </c>
    </row>
    <row r="49" spans="1:36">
      <c r="C49" s="864" t="s">
        <v>1031</v>
      </c>
      <c r="D49" s="871">
        <v>18</v>
      </c>
      <c r="E49" s="871">
        <v>28</v>
      </c>
      <c r="F49" s="871">
        <v>23</v>
      </c>
      <c r="G49" s="871">
        <v>17</v>
      </c>
      <c r="H49" s="871">
        <v>19</v>
      </c>
      <c r="I49" s="871">
        <v>20</v>
      </c>
      <c r="J49" s="871">
        <v>18</v>
      </c>
      <c r="K49" s="871">
        <v>15</v>
      </c>
      <c r="L49" s="871">
        <v>20</v>
      </c>
      <c r="M49" s="871">
        <v>18</v>
      </c>
      <c r="N49" s="871">
        <v>17</v>
      </c>
      <c r="O49" s="871">
        <v>18</v>
      </c>
      <c r="P49" s="871">
        <v>27</v>
      </c>
      <c r="Q49" s="872">
        <f t="shared" si="13"/>
        <v>258</v>
      </c>
      <c r="R49" s="873"/>
      <c r="S49" s="873"/>
      <c r="T49" s="864" t="s">
        <v>1031</v>
      </c>
      <c r="U49" s="871">
        <v>24</v>
      </c>
      <c r="V49" s="871">
        <v>15</v>
      </c>
      <c r="W49" s="871">
        <v>21</v>
      </c>
      <c r="X49" s="871">
        <v>19</v>
      </c>
      <c r="Y49" s="871">
        <v>15</v>
      </c>
      <c r="Z49" s="871">
        <v>17</v>
      </c>
      <c r="AA49" s="871">
        <v>16</v>
      </c>
      <c r="AB49" s="871">
        <v>22</v>
      </c>
      <c r="AC49" s="871">
        <v>21</v>
      </c>
      <c r="AD49" s="871">
        <v>18</v>
      </c>
      <c r="AE49" s="871">
        <v>19</v>
      </c>
      <c r="AF49" s="871">
        <v>17</v>
      </c>
      <c r="AG49" s="871">
        <v>25</v>
      </c>
      <c r="AH49" s="872">
        <f t="shared" si="11"/>
        <v>249</v>
      </c>
    </row>
    <row r="50" spans="1:36">
      <c r="D50" s="874">
        <f t="shared" ref="D50:J50" si="14">SUM(D38:D49)</f>
        <v>245</v>
      </c>
      <c r="E50" s="874">
        <f t="shared" si="14"/>
        <v>316</v>
      </c>
      <c r="F50" s="874">
        <f t="shared" si="14"/>
        <v>276</v>
      </c>
      <c r="G50" s="874">
        <f t="shared" si="14"/>
        <v>192</v>
      </c>
      <c r="H50" s="874">
        <f t="shared" si="14"/>
        <v>228</v>
      </c>
      <c r="I50" s="874">
        <f t="shared" si="14"/>
        <v>240</v>
      </c>
      <c r="J50" s="874">
        <f t="shared" si="14"/>
        <v>216</v>
      </c>
      <c r="K50" s="874">
        <f>SUM(K38:K49)</f>
        <v>183</v>
      </c>
      <c r="L50" s="874">
        <f>SUM(L38:L49)</f>
        <v>218</v>
      </c>
      <c r="M50" s="874">
        <f t="shared" ref="M50:P50" si="15">SUM(M38:M49)</f>
        <v>234</v>
      </c>
      <c r="N50" s="874">
        <f t="shared" si="15"/>
        <v>206</v>
      </c>
      <c r="O50" s="874">
        <f t="shared" si="15"/>
        <v>202</v>
      </c>
      <c r="P50" s="874">
        <f t="shared" si="15"/>
        <v>329</v>
      </c>
      <c r="Q50" s="875"/>
      <c r="R50" s="876"/>
      <c r="S50" s="876"/>
      <c r="U50" s="874">
        <f t="shared" ref="U50:AA50" si="16">SUM(U38:U49)</f>
        <v>277</v>
      </c>
      <c r="V50" s="874">
        <f t="shared" si="16"/>
        <v>203</v>
      </c>
      <c r="W50" s="874">
        <f t="shared" si="16"/>
        <v>267</v>
      </c>
      <c r="X50" s="874">
        <f t="shared" si="16"/>
        <v>217</v>
      </c>
      <c r="Y50" s="874">
        <f t="shared" si="16"/>
        <v>207</v>
      </c>
      <c r="Z50" s="874">
        <f t="shared" si="16"/>
        <v>217</v>
      </c>
      <c r="AA50" s="874">
        <f t="shared" si="16"/>
        <v>234</v>
      </c>
      <c r="AB50" s="874">
        <f>SUM(AB38:AB49)</f>
        <v>205</v>
      </c>
      <c r="AC50" s="874">
        <f>SUM(AC38:AC49)</f>
        <v>244</v>
      </c>
      <c r="AD50" s="874">
        <f t="shared" ref="AD50:AG50" si="17">SUM(AD38:AD49)</f>
        <v>238</v>
      </c>
      <c r="AE50" s="874">
        <f t="shared" si="17"/>
        <v>242</v>
      </c>
      <c r="AF50" s="874">
        <f t="shared" si="17"/>
        <v>181</v>
      </c>
      <c r="AG50" s="874">
        <f t="shared" si="17"/>
        <v>313</v>
      </c>
      <c r="AH50" s="875"/>
      <c r="AI50" s="877"/>
    </row>
    <row r="51" spans="1:36">
      <c r="Q51" s="866"/>
      <c r="R51" s="866"/>
      <c r="S51" s="866"/>
    </row>
    <row r="52" spans="1:36">
      <c r="Q52" s="866"/>
      <c r="R52" s="866"/>
      <c r="S52" s="866"/>
    </row>
    <row r="53" spans="1:36">
      <c r="A53" s="1298" t="s">
        <v>1032</v>
      </c>
      <c r="B53" s="1298"/>
      <c r="C53" s="1298"/>
      <c r="D53" s="1298"/>
      <c r="E53" s="1298"/>
      <c r="F53" s="1298"/>
      <c r="G53" s="1298"/>
      <c r="H53" s="1298"/>
      <c r="I53" s="1298"/>
      <c r="J53" s="1298"/>
      <c r="K53" s="1298"/>
      <c r="L53" s="1298"/>
      <c r="M53" s="1298"/>
      <c r="N53" s="1298"/>
      <c r="O53" s="1298"/>
      <c r="P53" s="1298"/>
      <c r="R53" s="866"/>
      <c r="S53" s="866"/>
      <c r="T53" s="1298" t="s">
        <v>1087</v>
      </c>
      <c r="U53" s="1298"/>
      <c r="V53" s="1298"/>
      <c r="W53" s="1298"/>
      <c r="X53" s="1298"/>
      <c r="Y53" s="1298"/>
      <c r="Z53" s="1298"/>
      <c r="AA53" s="1298"/>
      <c r="AB53" s="1298"/>
      <c r="AC53" s="1298"/>
      <c r="AD53" s="1298"/>
      <c r="AE53" s="1298"/>
      <c r="AF53" s="1298"/>
      <c r="AG53" s="1298"/>
      <c r="AH53" s="1298"/>
      <c r="AI53" s="1298"/>
    </row>
    <row r="54" spans="1:36">
      <c r="A54" s="864" t="s">
        <v>1019</v>
      </c>
      <c r="B54" s="868">
        <v>1</v>
      </c>
      <c r="C54" s="869">
        <v>2</v>
      </c>
      <c r="D54" s="870">
        <v>3</v>
      </c>
      <c r="E54" s="869">
        <v>4</v>
      </c>
      <c r="F54" s="870">
        <v>5</v>
      </c>
      <c r="G54" s="869">
        <v>6</v>
      </c>
      <c r="H54" s="870">
        <v>7</v>
      </c>
      <c r="I54" s="869">
        <v>8</v>
      </c>
      <c r="J54" s="870">
        <v>9</v>
      </c>
      <c r="K54" s="869">
        <v>10</v>
      </c>
      <c r="L54" s="870">
        <v>11</v>
      </c>
      <c r="M54" s="869">
        <v>12</v>
      </c>
      <c r="N54" s="870">
        <v>13</v>
      </c>
      <c r="O54" s="870">
        <v>14</v>
      </c>
      <c r="P54" s="870">
        <v>15</v>
      </c>
      <c r="R54" s="881"/>
      <c r="S54" s="881"/>
      <c r="T54" s="864" t="s">
        <v>1019</v>
      </c>
      <c r="U54" s="868">
        <v>1</v>
      </c>
      <c r="V54" s="869">
        <v>2</v>
      </c>
      <c r="W54" s="870">
        <v>3</v>
      </c>
      <c r="X54" s="869">
        <v>4</v>
      </c>
      <c r="Y54" s="870">
        <v>5</v>
      </c>
      <c r="Z54" s="869">
        <v>6</v>
      </c>
      <c r="AA54" s="870">
        <v>7</v>
      </c>
      <c r="AB54" s="869">
        <v>8</v>
      </c>
      <c r="AC54" s="870">
        <v>9</v>
      </c>
      <c r="AD54" s="869">
        <v>10</v>
      </c>
      <c r="AE54" s="870">
        <v>11</v>
      </c>
      <c r="AF54" s="869">
        <v>12</v>
      </c>
      <c r="AG54" s="870">
        <v>13</v>
      </c>
      <c r="AH54" s="870">
        <v>14</v>
      </c>
      <c r="AI54" s="870">
        <v>15</v>
      </c>
    </row>
    <row r="55" spans="1:36">
      <c r="A55" s="864" t="s">
        <v>1020</v>
      </c>
      <c r="B55" s="871">
        <v>4</v>
      </c>
      <c r="C55" s="871">
        <v>50</v>
      </c>
      <c r="D55" s="871">
        <v>53</v>
      </c>
      <c r="E55" s="871">
        <v>55</v>
      </c>
      <c r="F55" s="871">
        <v>53</v>
      </c>
      <c r="G55" s="871">
        <v>49</v>
      </c>
      <c r="H55" s="871">
        <v>43</v>
      </c>
      <c r="I55" s="871">
        <v>47</v>
      </c>
      <c r="J55" s="871">
        <v>50</v>
      </c>
      <c r="K55" s="871">
        <v>43</v>
      </c>
      <c r="L55" s="871">
        <v>55</v>
      </c>
      <c r="M55" s="871">
        <v>47</v>
      </c>
      <c r="N55" s="871">
        <v>48</v>
      </c>
      <c r="O55" s="871">
        <v>39</v>
      </c>
      <c r="P55" s="871">
        <v>7</v>
      </c>
      <c r="Q55" s="872">
        <f t="shared" ref="Q55:Q64" si="18">SUM(B55:P55)</f>
        <v>643</v>
      </c>
      <c r="R55" s="881"/>
      <c r="S55" s="881"/>
      <c r="T55" s="864" t="s">
        <v>1020</v>
      </c>
      <c r="U55" s="871">
        <v>4</v>
      </c>
      <c r="V55" s="871">
        <v>48</v>
      </c>
      <c r="W55" s="871">
        <v>56</v>
      </c>
      <c r="X55" s="871">
        <v>55</v>
      </c>
      <c r="Y55" s="871">
        <v>53</v>
      </c>
      <c r="Z55" s="871">
        <v>46</v>
      </c>
      <c r="AA55" s="871">
        <v>45</v>
      </c>
      <c r="AB55" s="871">
        <v>41</v>
      </c>
      <c r="AC55" s="871">
        <v>48</v>
      </c>
      <c r="AD55" s="871">
        <v>44</v>
      </c>
      <c r="AE55" s="871">
        <v>53</v>
      </c>
      <c r="AF55" s="871">
        <v>46</v>
      </c>
      <c r="AG55" s="871">
        <v>46</v>
      </c>
      <c r="AH55" s="871">
        <v>36</v>
      </c>
      <c r="AI55" s="871">
        <v>6</v>
      </c>
      <c r="AJ55" s="872">
        <f t="shared" ref="AJ55:AJ66" si="19">SUM(U55:AI55)</f>
        <v>627</v>
      </c>
    </row>
    <row r="56" spans="1:36">
      <c r="A56" s="864" t="s">
        <v>1021</v>
      </c>
      <c r="B56" s="871">
        <v>4</v>
      </c>
      <c r="C56" s="871">
        <v>48</v>
      </c>
      <c r="D56" s="871">
        <v>55</v>
      </c>
      <c r="E56" s="871">
        <v>55</v>
      </c>
      <c r="F56" s="871">
        <v>53</v>
      </c>
      <c r="G56" s="871">
        <v>50</v>
      </c>
      <c r="H56" s="871">
        <v>43</v>
      </c>
      <c r="I56" s="871">
        <v>47</v>
      </c>
      <c r="J56" s="871">
        <v>50</v>
      </c>
      <c r="K56" s="871">
        <v>43</v>
      </c>
      <c r="L56" s="871">
        <v>55</v>
      </c>
      <c r="M56" s="871">
        <v>47</v>
      </c>
      <c r="N56" s="871">
        <v>49</v>
      </c>
      <c r="O56" s="871">
        <v>37</v>
      </c>
      <c r="P56" s="871">
        <v>5</v>
      </c>
      <c r="Q56" s="872">
        <f t="shared" si="18"/>
        <v>641</v>
      </c>
      <c r="R56" s="881"/>
      <c r="S56" s="881"/>
      <c r="T56" s="864" t="s">
        <v>1021</v>
      </c>
      <c r="U56" s="871">
        <v>4</v>
      </c>
      <c r="V56" s="871">
        <v>48</v>
      </c>
      <c r="W56" s="871">
        <v>56</v>
      </c>
      <c r="X56" s="871">
        <v>55</v>
      </c>
      <c r="Y56" s="871">
        <v>53</v>
      </c>
      <c r="Z56" s="871">
        <v>46</v>
      </c>
      <c r="AA56" s="871">
        <v>45</v>
      </c>
      <c r="AB56" s="871">
        <v>41</v>
      </c>
      <c r="AC56" s="871">
        <v>48</v>
      </c>
      <c r="AD56" s="871">
        <v>44</v>
      </c>
      <c r="AE56" s="871">
        <v>53</v>
      </c>
      <c r="AF56" s="871">
        <v>46</v>
      </c>
      <c r="AG56" s="871">
        <v>46</v>
      </c>
      <c r="AH56" s="871">
        <v>36</v>
      </c>
      <c r="AI56" s="871">
        <v>6</v>
      </c>
      <c r="AJ56" s="872">
        <f t="shared" si="19"/>
        <v>627</v>
      </c>
    </row>
    <row r="57" spans="1:36">
      <c r="A57" s="864" t="s">
        <v>1022</v>
      </c>
      <c r="B57" s="871">
        <v>4</v>
      </c>
      <c r="C57" s="871">
        <v>48</v>
      </c>
      <c r="D57" s="871">
        <v>55</v>
      </c>
      <c r="E57" s="871">
        <v>55</v>
      </c>
      <c r="F57" s="871">
        <v>53</v>
      </c>
      <c r="G57" s="871">
        <v>50</v>
      </c>
      <c r="H57" s="871">
        <v>41</v>
      </c>
      <c r="I57" s="871">
        <v>47</v>
      </c>
      <c r="J57" s="871">
        <v>47</v>
      </c>
      <c r="K57" s="871">
        <v>45</v>
      </c>
      <c r="L57" s="871">
        <v>55</v>
      </c>
      <c r="M57" s="871">
        <v>45</v>
      </c>
      <c r="N57" s="871">
        <v>48</v>
      </c>
      <c r="O57" s="871">
        <v>39</v>
      </c>
      <c r="P57" s="871">
        <v>5</v>
      </c>
      <c r="Q57" s="872">
        <f t="shared" si="18"/>
        <v>637</v>
      </c>
      <c r="R57" s="881"/>
      <c r="S57" s="881"/>
      <c r="T57" s="864" t="s">
        <v>1022</v>
      </c>
      <c r="U57" s="871">
        <v>4</v>
      </c>
      <c r="V57" s="871">
        <v>48</v>
      </c>
      <c r="W57" s="871">
        <v>56</v>
      </c>
      <c r="X57" s="871">
        <v>55</v>
      </c>
      <c r="Y57" s="871">
        <v>53</v>
      </c>
      <c r="Z57" s="871">
        <v>46</v>
      </c>
      <c r="AA57" s="871">
        <v>45</v>
      </c>
      <c r="AB57" s="871">
        <v>41</v>
      </c>
      <c r="AC57" s="871">
        <v>48</v>
      </c>
      <c r="AD57" s="871">
        <v>44</v>
      </c>
      <c r="AE57" s="871">
        <v>52</v>
      </c>
      <c r="AF57" s="871">
        <v>46</v>
      </c>
      <c r="AG57" s="871">
        <v>46</v>
      </c>
      <c r="AH57" s="871">
        <v>36</v>
      </c>
      <c r="AI57" s="871">
        <v>6</v>
      </c>
      <c r="AJ57" s="872">
        <f t="shared" si="19"/>
        <v>626</v>
      </c>
    </row>
    <row r="58" spans="1:36">
      <c r="A58" s="864" t="s">
        <v>1023</v>
      </c>
      <c r="B58" s="871">
        <v>4</v>
      </c>
      <c r="C58" s="871">
        <v>48</v>
      </c>
      <c r="D58" s="871">
        <v>55</v>
      </c>
      <c r="E58" s="871">
        <v>55</v>
      </c>
      <c r="F58" s="871">
        <v>53</v>
      </c>
      <c r="G58" s="871">
        <v>47</v>
      </c>
      <c r="H58" s="871">
        <v>41</v>
      </c>
      <c r="I58" s="871">
        <v>43</v>
      </c>
      <c r="J58" s="871">
        <v>45</v>
      </c>
      <c r="K58" s="871">
        <v>45</v>
      </c>
      <c r="L58" s="871">
        <v>55</v>
      </c>
      <c r="M58" s="871">
        <v>43</v>
      </c>
      <c r="N58" s="871">
        <v>48</v>
      </c>
      <c r="O58" s="871">
        <v>39</v>
      </c>
      <c r="P58" s="871">
        <v>3</v>
      </c>
      <c r="Q58" s="872">
        <f t="shared" si="18"/>
        <v>624</v>
      </c>
      <c r="R58" s="881"/>
      <c r="S58" s="881"/>
      <c r="T58" s="864" t="s">
        <v>1023</v>
      </c>
      <c r="U58" s="871">
        <v>4</v>
      </c>
      <c r="V58" s="871">
        <v>48</v>
      </c>
      <c r="W58" s="871">
        <v>56</v>
      </c>
      <c r="X58" s="871">
        <v>55</v>
      </c>
      <c r="Y58" s="871">
        <v>53</v>
      </c>
      <c r="Z58" s="871">
        <v>46</v>
      </c>
      <c r="AA58" s="871">
        <v>45</v>
      </c>
      <c r="AB58" s="871">
        <v>41</v>
      </c>
      <c r="AC58" s="871">
        <v>48</v>
      </c>
      <c r="AD58" s="871">
        <v>44</v>
      </c>
      <c r="AE58" s="871">
        <v>52</v>
      </c>
      <c r="AF58" s="871">
        <v>46</v>
      </c>
      <c r="AG58" s="871">
        <v>46</v>
      </c>
      <c r="AH58" s="871">
        <v>36</v>
      </c>
      <c r="AI58" s="871">
        <v>6</v>
      </c>
      <c r="AJ58" s="872">
        <f t="shared" si="19"/>
        <v>626</v>
      </c>
    </row>
    <row r="59" spans="1:36">
      <c r="A59" s="864" t="s">
        <v>1024</v>
      </c>
      <c r="B59" s="871">
        <v>4</v>
      </c>
      <c r="C59" s="871">
        <v>17</v>
      </c>
      <c r="D59" s="871">
        <v>16</v>
      </c>
      <c r="E59" s="871">
        <v>19</v>
      </c>
      <c r="F59" s="871">
        <v>17</v>
      </c>
      <c r="G59" s="871">
        <v>34</v>
      </c>
      <c r="H59" s="871">
        <v>39</v>
      </c>
      <c r="I59" s="871">
        <v>35</v>
      </c>
      <c r="J59" s="871">
        <v>35</v>
      </c>
      <c r="K59" s="871">
        <v>39</v>
      </c>
      <c r="L59" s="871">
        <v>36</v>
      </c>
      <c r="M59" s="871">
        <v>31</v>
      </c>
      <c r="N59" s="871">
        <v>38</v>
      </c>
      <c r="O59" s="871">
        <v>31</v>
      </c>
      <c r="P59" s="871">
        <v>4</v>
      </c>
      <c r="Q59" s="872">
        <f t="shared" si="18"/>
        <v>395</v>
      </c>
      <c r="R59" s="881"/>
      <c r="S59" s="881"/>
      <c r="T59" s="864" t="s">
        <v>1024</v>
      </c>
      <c r="U59" s="871">
        <v>4</v>
      </c>
      <c r="V59" s="871">
        <v>22</v>
      </c>
      <c r="W59" s="871">
        <v>28</v>
      </c>
      <c r="X59" s="871">
        <v>11</v>
      </c>
      <c r="Y59" s="871">
        <v>16</v>
      </c>
      <c r="Z59" s="871">
        <v>42</v>
      </c>
      <c r="AA59" s="871">
        <v>39</v>
      </c>
      <c r="AB59" s="871">
        <v>40</v>
      </c>
      <c r="AC59" s="871">
        <v>29</v>
      </c>
      <c r="AD59" s="871">
        <v>40</v>
      </c>
      <c r="AE59" s="871">
        <v>42</v>
      </c>
      <c r="AF59" s="871">
        <v>35</v>
      </c>
      <c r="AG59" s="871">
        <v>44</v>
      </c>
      <c r="AH59" s="871">
        <v>33</v>
      </c>
      <c r="AI59" s="871">
        <v>6</v>
      </c>
      <c r="AJ59" s="872">
        <f t="shared" si="19"/>
        <v>431</v>
      </c>
    </row>
    <row r="60" spans="1:36">
      <c r="A60" s="864" t="s">
        <v>1025</v>
      </c>
      <c r="B60" s="871">
        <v>4</v>
      </c>
      <c r="C60" s="871">
        <v>13</v>
      </c>
      <c r="D60" s="871">
        <v>7</v>
      </c>
      <c r="E60" s="871">
        <v>8</v>
      </c>
      <c r="F60" s="871">
        <v>11</v>
      </c>
      <c r="G60" s="871">
        <v>29</v>
      </c>
      <c r="H60" s="871">
        <v>31</v>
      </c>
      <c r="I60" s="871">
        <v>30</v>
      </c>
      <c r="J60" s="871">
        <v>30</v>
      </c>
      <c r="K60" s="871">
        <v>39</v>
      </c>
      <c r="L60" s="871">
        <v>31</v>
      </c>
      <c r="M60" s="871">
        <v>29</v>
      </c>
      <c r="N60" s="871">
        <v>34</v>
      </c>
      <c r="O60" s="871">
        <v>29</v>
      </c>
      <c r="P60" s="871">
        <v>4</v>
      </c>
      <c r="Q60" s="872">
        <f t="shared" si="18"/>
        <v>329</v>
      </c>
      <c r="R60" s="881"/>
      <c r="S60" s="881"/>
      <c r="T60" s="864" t="s">
        <v>1025</v>
      </c>
      <c r="U60" s="871">
        <v>4</v>
      </c>
      <c r="V60" s="871">
        <v>22</v>
      </c>
      <c r="W60" s="871">
        <v>28</v>
      </c>
      <c r="X60" s="871">
        <v>11</v>
      </c>
      <c r="Y60" s="871">
        <v>16</v>
      </c>
      <c r="Z60" s="871">
        <v>42</v>
      </c>
      <c r="AA60" s="871">
        <v>39</v>
      </c>
      <c r="AB60" s="871">
        <v>40</v>
      </c>
      <c r="AC60" s="871">
        <v>29</v>
      </c>
      <c r="AD60" s="871">
        <v>40</v>
      </c>
      <c r="AE60" s="871">
        <v>42</v>
      </c>
      <c r="AF60" s="871">
        <v>35</v>
      </c>
      <c r="AG60" s="871">
        <v>44</v>
      </c>
      <c r="AH60" s="871">
        <v>33</v>
      </c>
      <c r="AI60" s="871">
        <v>6</v>
      </c>
      <c r="AJ60" s="872">
        <f t="shared" si="19"/>
        <v>431</v>
      </c>
    </row>
    <row r="61" spans="1:36">
      <c r="A61" s="864" t="s">
        <v>1026</v>
      </c>
      <c r="B61" s="871">
        <v>4</v>
      </c>
      <c r="C61" s="871">
        <v>11</v>
      </c>
      <c r="D61" s="871">
        <v>9</v>
      </c>
      <c r="E61" s="871">
        <v>8</v>
      </c>
      <c r="F61" s="871">
        <v>12</v>
      </c>
      <c r="G61" s="871">
        <v>37</v>
      </c>
      <c r="H61" s="871">
        <v>28</v>
      </c>
      <c r="I61" s="871">
        <v>31</v>
      </c>
      <c r="J61" s="871">
        <v>32</v>
      </c>
      <c r="K61" s="871">
        <v>36</v>
      </c>
      <c r="L61" s="871">
        <v>31</v>
      </c>
      <c r="M61" s="871">
        <v>33</v>
      </c>
      <c r="N61" s="871">
        <v>35</v>
      </c>
      <c r="O61" s="871">
        <v>28</v>
      </c>
      <c r="P61" s="871">
        <v>2</v>
      </c>
      <c r="Q61" s="872">
        <f t="shared" si="18"/>
        <v>337</v>
      </c>
      <c r="R61" s="881"/>
      <c r="S61" s="881"/>
      <c r="T61" s="864" t="s">
        <v>1026</v>
      </c>
      <c r="U61" s="871">
        <v>4</v>
      </c>
      <c r="V61" s="871">
        <v>22</v>
      </c>
      <c r="W61" s="871">
        <v>20</v>
      </c>
      <c r="X61" s="871">
        <v>8</v>
      </c>
      <c r="Y61" s="871">
        <v>15</v>
      </c>
      <c r="Z61" s="871">
        <v>38</v>
      </c>
      <c r="AA61" s="871">
        <v>40</v>
      </c>
      <c r="AB61" s="871">
        <v>39</v>
      </c>
      <c r="AC61" s="871">
        <v>23</v>
      </c>
      <c r="AD61" s="871">
        <v>26</v>
      </c>
      <c r="AE61" s="871">
        <v>37</v>
      </c>
      <c r="AF61" s="871">
        <v>31</v>
      </c>
      <c r="AG61" s="871">
        <v>43</v>
      </c>
      <c r="AH61" s="871">
        <v>29</v>
      </c>
      <c r="AI61" s="871">
        <v>6</v>
      </c>
      <c r="AJ61" s="872">
        <f t="shared" si="19"/>
        <v>381</v>
      </c>
    </row>
    <row r="62" spans="1:36">
      <c r="A62" s="864" t="s">
        <v>1027</v>
      </c>
      <c r="B62" s="871">
        <v>4</v>
      </c>
      <c r="C62" s="871">
        <v>49</v>
      </c>
      <c r="D62" s="871">
        <v>56</v>
      </c>
      <c r="E62" s="871">
        <v>54</v>
      </c>
      <c r="F62" s="871">
        <v>52</v>
      </c>
      <c r="G62" s="871">
        <v>51</v>
      </c>
      <c r="H62" s="871">
        <v>46</v>
      </c>
      <c r="I62" s="871">
        <v>45</v>
      </c>
      <c r="J62" s="871">
        <v>49</v>
      </c>
      <c r="K62" s="871">
        <v>43</v>
      </c>
      <c r="L62" s="871">
        <v>48</v>
      </c>
      <c r="M62" s="871">
        <v>47</v>
      </c>
      <c r="N62" s="871">
        <v>40</v>
      </c>
      <c r="O62" s="871">
        <v>33</v>
      </c>
      <c r="P62" s="871">
        <v>2</v>
      </c>
      <c r="Q62" s="872">
        <f t="shared" si="18"/>
        <v>619</v>
      </c>
      <c r="R62" s="881"/>
      <c r="S62" s="881"/>
      <c r="T62" s="864" t="s">
        <v>1027</v>
      </c>
      <c r="U62" s="871">
        <v>4</v>
      </c>
      <c r="V62" s="871">
        <v>49</v>
      </c>
      <c r="W62" s="871">
        <v>56</v>
      </c>
      <c r="X62" s="871">
        <v>52</v>
      </c>
      <c r="Y62" s="871">
        <v>50</v>
      </c>
      <c r="Z62" s="871">
        <v>45</v>
      </c>
      <c r="AA62" s="871">
        <v>46</v>
      </c>
      <c r="AB62" s="871">
        <v>46</v>
      </c>
      <c r="AC62" s="871">
        <v>47</v>
      </c>
      <c r="AD62" s="871">
        <v>43</v>
      </c>
      <c r="AE62" s="871">
        <v>53</v>
      </c>
      <c r="AF62" s="871">
        <v>48</v>
      </c>
      <c r="AG62" s="871">
        <v>48</v>
      </c>
      <c r="AH62" s="871">
        <v>28</v>
      </c>
      <c r="AI62" s="871">
        <v>16</v>
      </c>
      <c r="AJ62" s="872">
        <f t="shared" si="19"/>
        <v>631</v>
      </c>
    </row>
    <row r="63" spans="1:36">
      <c r="A63" s="864" t="s">
        <v>1028</v>
      </c>
      <c r="B63" s="871">
        <v>4</v>
      </c>
      <c r="C63" s="871">
        <v>49</v>
      </c>
      <c r="D63" s="871">
        <v>56</v>
      </c>
      <c r="E63" s="871">
        <v>54</v>
      </c>
      <c r="F63" s="871">
        <v>53</v>
      </c>
      <c r="G63" s="871">
        <v>52</v>
      </c>
      <c r="H63" s="871">
        <v>44</v>
      </c>
      <c r="I63" s="871">
        <v>44</v>
      </c>
      <c r="J63" s="871">
        <v>48</v>
      </c>
      <c r="K63" s="871">
        <v>43</v>
      </c>
      <c r="L63" s="871">
        <v>48</v>
      </c>
      <c r="M63" s="871">
        <v>47</v>
      </c>
      <c r="N63" s="871">
        <v>89</v>
      </c>
      <c r="O63" s="871">
        <v>27</v>
      </c>
      <c r="P63" s="871">
        <v>8</v>
      </c>
      <c r="Q63" s="872">
        <f t="shared" si="18"/>
        <v>666</v>
      </c>
      <c r="R63" s="881"/>
      <c r="S63" s="881"/>
      <c r="T63" s="864" t="s">
        <v>1028</v>
      </c>
      <c r="U63" s="871">
        <v>4</v>
      </c>
      <c r="V63" s="871">
        <v>49</v>
      </c>
      <c r="W63" s="871">
        <v>56</v>
      </c>
      <c r="X63" s="871">
        <v>52</v>
      </c>
      <c r="Y63" s="871">
        <v>50</v>
      </c>
      <c r="Z63" s="871">
        <v>45</v>
      </c>
      <c r="AA63" s="871">
        <v>46</v>
      </c>
      <c r="AB63" s="871">
        <v>46</v>
      </c>
      <c r="AC63" s="871">
        <v>47</v>
      </c>
      <c r="AD63" s="871">
        <v>43</v>
      </c>
      <c r="AE63" s="871">
        <v>53</v>
      </c>
      <c r="AF63" s="871">
        <v>48</v>
      </c>
      <c r="AG63" s="871">
        <v>48</v>
      </c>
      <c r="AH63" s="871">
        <v>38</v>
      </c>
      <c r="AI63" s="871">
        <v>16</v>
      </c>
      <c r="AJ63" s="872">
        <f t="shared" si="19"/>
        <v>641</v>
      </c>
    </row>
    <row r="64" spans="1:36">
      <c r="A64" s="864" t="s">
        <v>1029</v>
      </c>
      <c r="B64" s="871">
        <v>4</v>
      </c>
      <c r="C64" s="871">
        <v>45</v>
      </c>
      <c r="D64" s="871">
        <v>54</v>
      </c>
      <c r="E64" s="871">
        <v>55</v>
      </c>
      <c r="F64" s="871">
        <v>53</v>
      </c>
      <c r="G64" s="871">
        <v>49</v>
      </c>
      <c r="H64" s="871">
        <v>44</v>
      </c>
      <c r="I64" s="871">
        <v>44</v>
      </c>
      <c r="J64" s="871">
        <v>48</v>
      </c>
      <c r="K64" s="871">
        <v>42</v>
      </c>
      <c r="L64" s="871">
        <v>55</v>
      </c>
      <c r="M64" s="871">
        <v>49</v>
      </c>
      <c r="N64" s="871">
        <v>48</v>
      </c>
      <c r="O64" s="871">
        <v>32</v>
      </c>
      <c r="P64" s="871">
        <v>4</v>
      </c>
      <c r="Q64" s="872">
        <f t="shared" si="18"/>
        <v>626</v>
      </c>
      <c r="R64" s="881"/>
      <c r="S64" s="881"/>
      <c r="T64" s="864" t="s">
        <v>1029</v>
      </c>
      <c r="U64" s="871">
        <v>4</v>
      </c>
      <c r="V64" s="871">
        <v>49</v>
      </c>
      <c r="W64" s="871">
        <v>56</v>
      </c>
      <c r="X64" s="871">
        <v>52</v>
      </c>
      <c r="Y64" s="871">
        <v>50</v>
      </c>
      <c r="Z64" s="871">
        <v>45</v>
      </c>
      <c r="AA64" s="871">
        <v>46</v>
      </c>
      <c r="AB64" s="871">
        <v>46</v>
      </c>
      <c r="AC64" s="871">
        <v>47</v>
      </c>
      <c r="AD64" s="871">
        <v>43</v>
      </c>
      <c r="AE64" s="871">
        <v>53</v>
      </c>
      <c r="AF64" s="871">
        <v>48</v>
      </c>
      <c r="AG64" s="871">
        <v>48</v>
      </c>
      <c r="AH64" s="871">
        <v>38</v>
      </c>
      <c r="AI64" s="871">
        <v>16</v>
      </c>
      <c r="AJ64" s="872">
        <f t="shared" si="19"/>
        <v>641</v>
      </c>
    </row>
    <row r="65" spans="1:36">
      <c r="A65" s="864" t="s">
        <v>1030</v>
      </c>
      <c r="B65" s="871">
        <v>4</v>
      </c>
      <c r="C65" s="871">
        <v>45</v>
      </c>
      <c r="D65" s="871">
        <v>54</v>
      </c>
      <c r="E65" s="871">
        <v>55</v>
      </c>
      <c r="F65" s="871">
        <v>53</v>
      </c>
      <c r="G65" s="871">
        <v>46</v>
      </c>
      <c r="H65" s="871">
        <v>45</v>
      </c>
      <c r="I65" s="871">
        <v>46</v>
      </c>
      <c r="J65" s="871">
        <v>48</v>
      </c>
      <c r="K65" s="871">
        <v>44</v>
      </c>
      <c r="L65" s="871">
        <v>53</v>
      </c>
      <c r="M65" s="871">
        <v>49</v>
      </c>
      <c r="N65" s="871">
        <v>48</v>
      </c>
      <c r="O65" s="871">
        <v>31</v>
      </c>
      <c r="P65" s="871">
        <v>4</v>
      </c>
      <c r="Q65" s="872">
        <f>SUM(B65:P65)</f>
        <v>625</v>
      </c>
      <c r="R65" s="881"/>
      <c r="S65" s="881"/>
      <c r="T65" s="864" t="s">
        <v>1030</v>
      </c>
      <c r="U65" s="871">
        <v>3</v>
      </c>
      <c r="V65" s="871">
        <v>48</v>
      </c>
      <c r="W65" s="871">
        <v>55</v>
      </c>
      <c r="X65" s="871">
        <v>50</v>
      </c>
      <c r="Y65" s="871">
        <v>50</v>
      </c>
      <c r="Z65" s="871">
        <v>44</v>
      </c>
      <c r="AA65" s="871">
        <v>44</v>
      </c>
      <c r="AB65" s="871">
        <v>44</v>
      </c>
      <c r="AC65" s="871">
        <v>44</v>
      </c>
      <c r="AD65" s="871">
        <v>47</v>
      </c>
      <c r="AE65" s="871">
        <v>51</v>
      </c>
      <c r="AF65" s="871">
        <v>46</v>
      </c>
      <c r="AG65" s="871">
        <v>48</v>
      </c>
      <c r="AH65" s="871">
        <v>39</v>
      </c>
      <c r="AI65" s="871">
        <v>16</v>
      </c>
      <c r="AJ65" s="872">
        <f>SUM(U65:AI65)</f>
        <v>629</v>
      </c>
    </row>
    <row r="66" spans="1:36">
      <c r="A66" s="864" t="s">
        <v>1031</v>
      </c>
      <c r="B66" s="871">
        <v>4</v>
      </c>
      <c r="C66" s="871">
        <v>45</v>
      </c>
      <c r="D66" s="871">
        <v>54</v>
      </c>
      <c r="E66" s="871">
        <v>55</v>
      </c>
      <c r="F66" s="871">
        <v>53</v>
      </c>
      <c r="G66" s="871">
        <v>46</v>
      </c>
      <c r="H66" s="871">
        <v>45</v>
      </c>
      <c r="I66" s="871">
        <v>46</v>
      </c>
      <c r="J66" s="871">
        <v>48</v>
      </c>
      <c r="K66" s="871">
        <v>44</v>
      </c>
      <c r="L66" s="871">
        <v>53</v>
      </c>
      <c r="M66" s="871">
        <v>49</v>
      </c>
      <c r="N66" s="871">
        <v>48</v>
      </c>
      <c r="O66" s="871">
        <v>31</v>
      </c>
      <c r="P66" s="871">
        <v>4</v>
      </c>
      <c r="Q66" s="872">
        <f t="shared" ref="Q66" si="20">SUM(B66:P66)</f>
        <v>625</v>
      </c>
      <c r="R66" s="881"/>
      <c r="S66" s="881"/>
      <c r="T66" s="864" t="s">
        <v>1031</v>
      </c>
      <c r="U66" s="871">
        <v>3</v>
      </c>
      <c r="V66" s="871">
        <v>51</v>
      </c>
      <c r="W66" s="871">
        <v>55</v>
      </c>
      <c r="X66" s="871">
        <v>49</v>
      </c>
      <c r="Y66" s="871">
        <v>51</v>
      </c>
      <c r="Z66" s="871">
        <v>44</v>
      </c>
      <c r="AA66" s="871">
        <v>44</v>
      </c>
      <c r="AB66" s="871">
        <v>44</v>
      </c>
      <c r="AC66" s="871">
        <v>47</v>
      </c>
      <c r="AD66" s="871">
        <v>47</v>
      </c>
      <c r="AE66" s="871">
        <v>52</v>
      </c>
      <c r="AF66" s="871">
        <v>47</v>
      </c>
      <c r="AG66" s="871">
        <v>45</v>
      </c>
      <c r="AH66" s="871">
        <v>37</v>
      </c>
      <c r="AI66" s="871">
        <v>14</v>
      </c>
      <c r="AJ66" s="872">
        <f t="shared" si="19"/>
        <v>630</v>
      </c>
    </row>
    <row r="67" spans="1:36">
      <c r="B67" s="874">
        <f t="shared" ref="B67:J67" si="21">SUM(B55:B66)</f>
        <v>48</v>
      </c>
      <c r="C67" s="874">
        <f t="shared" si="21"/>
        <v>468</v>
      </c>
      <c r="D67" s="874">
        <f t="shared" si="21"/>
        <v>524</v>
      </c>
      <c r="E67" s="874">
        <f t="shared" si="21"/>
        <v>528</v>
      </c>
      <c r="F67" s="874">
        <f t="shared" si="21"/>
        <v>516</v>
      </c>
      <c r="G67" s="874">
        <f t="shared" si="21"/>
        <v>540</v>
      </c>
      <c r="H67" s="874">
        <f t="shared" si="21"/>
        <v>490</v>
      </c>
      <c r="I67" s="874">
        <f t="shared" si="21"/>
        <v>505</v>
      </c>
      <c r="J67" s="874">
        <f t="shared" si="21"/>
        <v>530</v>
      </c>
      <c r="K67" s="874">
        <f>SUM(K55:K66)</f>
        <v>506</v>
      </c>
      <c r="L67" s="874">
        <f t="shared" ref="L67" si="22">SUM(L55:L66)</f>
        <v>575</v>
      </c>
      <c r="M67" s="874">
        <f>SUM(M55:M66)</f>
        <v>516</v>
      </c>
      <c r="N67" s="874">
        <f t="shared" ref="N67:O67" si="23">SUM(N55:N66)</f>
        <v>573</v>
      </c>
      <c r="O67" s="874">
        <f t="shared" si="23"/>
        <v>396</v>
      </c>
      <c r="P67" s="262"/>
      <c r="R67" s="876"/>
      <c r="S67" s="876"/>
      <c r="U67" s="874">
        <f t="shared" ref="U67:AC67" si="24">SUM(U55:U66)</f>
        <v>46</v>
      </c>
      <c r="V67" s="874">
        <f t="shared" si="24"/>
        <v>504</v>
      </c>
      <c r="W67" s="874">
        <f t="shared" si="24"/>
        <v>578</v>
      </c>
      <c r="X67" s="874">
        <f t="shared" si="24"/>
        <v>505</v>
      </c>
      <c r="Y67" s="874">
        <f t="shared" si="24"/>
        <v>510</v>
      </c>
      <c r="Z67" s="874">
        <f t="shared" si="24"/>
        <v>529</v>
      </c>
      <c r="AA67" s="874">
        <f t="shared" si="24"/>
        <v>524</v>
      </c>
      <c r="AB67" s="874">
        <f t="shared" si="24"/>
        <v>509</v>
      </c>
      <c r="AC67" s="874">
        <f t="shared" si="24"/>
        <v>505</v>
      </c>
      <c r="AD67" s="874">
        <f>SUM(AD55:AD66)</f>
        <v>505</v>
      </c>
      <c r="AE67" s="874">
        <f t="shared" ref="AE67" si="25">SUM(AE55:AE66)</f>
        <v>593</v>
      </c>
      <c r="AF67" s="874">
        <f>SUM(AF55:AF66)</f>
        <v>522</v>
      </c>
      <c r="AG67" s="874">
        <f t="shared" ref="AG67:AH67" si="26">SUM(AG55:AG66)</f>
        <v>552</v>
      </c>
      <c r="AH67" s="874">
        <f t="shared" si="26"/>
        <v>419</v>
      </c>
      <c r="AI67" s="262"/>
    </row>
    <row r="68" spans="1:36">
      <c r="Q68" s="866"/>
      <c r="R68" s="866"/>
      <c r="S68" s="866"/>
    </row>
    <row r="69" spans="1:36">
      <c r="Q69" s="866"/>
      <c r="R69" s="866"/>
      <c r="S69" s="866"/>
      <c r="AH69" s="882"/>
    </row>
  </sheetData>
  <mergeCells count="8">
    <mergeCell ref="T53:AI53"/>
    <mergeCell ref="A53:P53"/>
    <mergeCell ref="C2:P2"/>
    <mergeCell ref="T2:AG2"/>
    <mergeCell ref="C20:P20"/>
    <mergeCell ref="T20:AG20"/>
    <mergeCell ref="C36:P36"/>
    <mergeCell ref="T36:AG3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N34"/>
  <sheetViews>
    <sheetView showGridLines="0" view="pageBreakPreview" topLeftCell="A10" zoomScale="70" zoomScaleSheetLayoutView="70" workbookViewId="0">
      <selection sqref="A1:XFD1048576"/>
    </sheetView>
  </sheetViews>
  <sheetFormatPr defaultColWidth="9" defaultRowHeight="24.75" customHeight="1"/>
  <cols>
    <col min="1" max="1" width="2.75" style="92" customWidth="1"/>
    <col min="2" max="5" width="9" style="92"/>
    <col min="6" max="6" width="16.375" style="92" customWidth="1"/>
    <col min="7" max="8" width="9" style="92"/>
    <col min="9" max="9" width="4.25" style="92" customWidth="1"/>
    <col min="10" max="10" width="5.75" style="92" customWidth="1"/>
    <col min="11" max="16384" width="9" style="92"/>
  </cols>
  <sheetData>
    <row r="1" spans="1:14" s="22" customFormat="1" ht="24.75" customHeight="1">
      <c r="A1" s="22">
        <v>1.3</v>
      </c>
      <c r="B1" s="937" t="s">
        <v>556</v>
      </c>
      <c r="C1" s="937"/>
      <c r="D1" s="937"/>
      <c r="E1" s="937"/>
      <c r="F1" s="937"/>
    </row>
    <row r="2" spans="1:14" s="22" customFormat="1" ht="24.75" customHeight="1">
      <c r="B2" s="943" t="s">
        <v>707</v>
      </c>
      <c r="C2" s="944"/>
      <c r="D2" s="944"/>
      <c r="E2" s="944"/>
      <c r="F2" s="944"/>
      <c r="G2" s="944"/>
      <c r="H2" s="944"/>
      <c r="I2" s="944"/>
    </row>
    <row r="3" spans="1:14" s="22" customFormat="1" ht="33" customHeight="1">
      <c r="B3" s="944"/>
      <c r="C3" s="944"/>
      <c r="D3" s="944"/>
      <c r="E3" s="944"/>
      <c r="F3" s="944"/>
      <c r="G3" s="944"/>
      <c r="H3" s="944"/>
      <c r="I3" s="944"/>
    </row>
    <row r="4" spans="1:14" s="19" customFormat="1" ht="24.75" customHeight="1">
      <c r="B4" s="374" t="s">
        <v>415</v>
      </c>
      <c r="C4" s="377" t="s">
        <v>416</v>
      </c>
      <c r="D4" s="377"/>
      <c r="E4" s="377"/>
      <c r="F4" s="457"/>
      <c r="G4" s="379" t="s">
        <v>417</v>
      </c>
      <c r="H4" s="379"/>
      <c r="I4" s="379"/>
      <c r="K4" s="378"/>
      <c r="L4" s="378"/>
      <c r="M4" s="378"/>
      <c r="N4" s="378"/>
    </row>
    <row r="5" spans="1:14" s="19" customFormat="1" ht="24.75" customHeight="1">
      <c r="B5" s="374"/>
      <c r="C5" s="945" t="s">
        <v>708</v>
      </c>
      <c r="D5" s="945"/>
      <c r="E5" s="945"/>
      <c r="F5" s="378"/>
      <c r="G5" s="377" t="s">
        <v>418</v>
      </c>
      <c r="H5" s="379"/>
      <c r="I5" s="379"/>
      <c r="K5" s="378"/>
      <c r="L5" s="614"/>
      <c r="M5" s="378"/>
      <c r="N5" s="378"/>
    </row>
    <row r="6" spans="1:14" s="19" customFormat="1" ht="24.75" customHeight="1">
      <c r="B6" s="378"/>
      <c r="C6" s="377" t="s">
        <v>419</v>
      </c>
      <c r="D6" s="377"/>
      <c r="E6" s="377"/>
      <c r="F6" s="378"/>
      <c r="G6" s="379" t="s">
        <v>420</v>
      </c>
      <c r="H6" s="379"/>
      <c r="I6" s="379"/>
      <c r="K6" s="378"/>
      <c r="L6" s="615"/>
      <c r="M6" s="616"/>
      <c r="N6" s="378"/>
    </row>
    <row r="7" spans="1:14" s="19" customFormat="1" ht="24.75" customHeight="1">
      <c r="B7" s="378"/>
      <c r="C7" s="377" t="s">
        <v>421</v>
      </c>
      <c r="D7" s="377"/>
      <c r="E7" s="377"/>
      <c r="G7" s="377" t="s">
        <v>422</v>
      </c>
      <c r="H7" s="379"/>
      <c r="I7" s="379"/>
      <c r="K7" s="378"/>
      <c r="L7" s="617"/>
      <c r="M7" s="616"/>
      <c r="N7" s="378"/>
    </row>
    <row r="8" spans="1:14" s="19" customFormat="1" ht="24.75" customHeight="1">
      <c r="B8" s="374" t="s">
        <v>423</v>
      </c>
      <c r="C8" s="379" t="s">
        <v>400</v>
      </c>
      <c r="D8" s="379"/>
      <c r="E8" s="379"/>
      <c r="G8" s="379" t="s">
        <v>424</v>
      </c>
      <c r="H8" s="379"/>
      <c r="I8" s="379"/>
      <c r="K8" s="378"/>
      <c r="L8" s="378"/>
      <c r="M8" s="616"/>
      <c r="N8" s="378"/>
    </row>
    <row r="9" spans="1:14" s="19" customFormat="1" ht="24.75" customHeight="1">
      <c r="B9" s="374"/>
      <c r="C9" s="377" t="s">
        <v>425</v>
      </c>
      <c r="D9" s="379"/>
      <c r="E9" s="379"/>
      <c r="G9" s="377" t="s">
        <v>426</v>
      </c>
      <c r="H9" s="379"/>
      <c r="I9" s="379"/>
      <c r="K9" s="378"/>
      <c r="L9" s="378"/>
      <c r="M9" s="616"/>
      <c r="N9" s="378"/>
    </row>
    <row r="10" spans="1:14" s="19" customFormat="1" ht="24.75" customHeight="1">
      <c r="B10" s="374"/>
      <c r="C10" s="377" t="s">
        <v>427</v>
      </c>
      <c r="D10" s="379"/>
      <c r="E10" s="379"/>
      <c r="G10" s="378"/>
      <c r="H10" s="377"/>
      <c r="I10" s="379"/>
      <c r="J10" s="379"/>
      <c r="K10" s="378"/>
      <c r="L10" s="378"/>
      <c r="M10" s="616"/>
      <c r="N10" s="378"/>
    </row>
    <row r="11" spans="1:14" s="19" customFormat="1" ht="24.75" customHeight="1">
      <c r="B11" s="374" t="s">
        <v>423</v>
      </c>
      <c r="C11" s="379" t="s">
        <v>428</v>
      </c>
      <c r="D11" s="945" t="s">
        <v>781</v>
      </c>
      <c r="E11" s="945"/>
      <c r="F11" s="945"/>
      <c r="G11" s="378"/>
      <c r="H11" s="946"/>
      <c r="I11" s="946"/>
      <c r="J11" s="946"/>
      <c r="K11" s="378"/>
      <c r="L11" s="378"/>
      <c r="M11" s="616"/>
      <c r="N11" s="378"/>
    </row>
    <row r="12" spans="1:14" s="22" customFormat="1" ht="24.75" customHeight="1">
      <c r="A12" s="537"/>
      <c r="B12" s="947" t="s">
        <v>709</v>
      </c>
      <c r="C12" s="930"/>
      <c r="D12" s="930"/>
      <c r="E12" s="930"/>
      <c r="F12" s="930"/>
      <c r="G12" s="930"/>
      <c r="H12" s="930"/>
      <c r="I12" s="930"/>
    </row>
    <row r="13" spans="1:14" s="22" customFormat="1" ht="24.75" customHeight="1">
      <c r="A13" s="537"/>
      <c r="B13" s="930"/>
      <c r="C13" s="930"/>
      <c r="D13" s="930"/>
      <c r="E13" s="930"/>
      <c r="F13" s="930"/>
      <c r="G13" s="930"/>
      <c r="H13" s="930"/>
      <c r="I13" s="930"/>
    </row>
    <row r="14" spans="1:14" s="22" customFormat="1" ht="24.75" customHeight="1">
      <c r="A14" s="537"/>
      <c r="B14" s="458"/>
      <c r="C14" s="458"/>
      <c r="D14" s="458"/>
      <c r="E14" s="458"/>
      <c r="F14" s="458"/>
      <c r="G14" s="458"/>
      <c r="H14" s="458"/>
      <c r="I14" s="458"/>
    </row>
    <row r="15" spans="1:14" s="19" customFormat="1" ht="24">
      <c r="A15" s="16"/>
      <c r="B15" s="16"/>
      <c r="C15" s="16"/>
      <c r="D15" s="16"/>
      <c r="E15" s="16"/>
      <c r="F15" s="16"/>
      <c r="G15" s="16"/>
      <c r="H15" s="16"/>
      <c r="I15" s="16"/>
    </row>
    <row r="16" spans="1:14" s="19" customFormat="1" ht="24.75" customHeight="1">
      <c r="A16" s="16"/>
      <c r="B16" s="460"/>
      <c r="C16" s="460"/>
      <c r="D16" s="460"/>
      <c r="E16" s="460"/>
      <c r="F16" s="460"/>
      <c r="G16" s="460"/>
      <c r="H16" s="460"/>
      <c r="I16" s="460"/>
    </row>
    <row r="17" spans="1:13" s="19" customFormat="1" ht="24.75" customHeight="1">
      <c r="A17" s="16"/>
      <c r="B17" s="460"/>
      <c r="C17" s="460"/>
      <c r="D17" s="460"/>
      <c r="E17" s="460"/>
      <c r="F17" s="460"/>
      <c r="G17" s="460"/>
      <c r="H17" s="460"/>
      <c r="I17" s="460"/>
    </row>
    <row r="18" spans="1:13" s="19" customFormat="1" ht="24.75" customHeight="1">
      <c r="A18" s="16"/>
      <c r="B18" s="460"/>
      <c r="C18" s="460"/>
      <c r="D18" s="460"/>
      <c r="E18" s="460"/>
      <c r="F18" s="460"/>
      <c r="G18" s="460"/>
      <c r="H18" s="460"/>
      <c r="I18" s="460"/>
    </row>
    <row r="19" spans="1:13" s="19" customFormat="1" ht="24.75" customHeight="1">
      <c r="A19" s="16"/>
      <c r="B19" s="460"/>
      <c r="C19" s="460"/>
      <c r="D19" s="460"/>
      <c r="E19" s="460"/>
      <c r="F19" s="460"/>
      <c r="G19" s="460"/>
      <c r="H19" s="460"/>
      <c r="I19" s="460"/>
    </row>
    <row r="20" spans="1:13" s="19" customFormat="1" ht="24.75" customHeight="1">
      <c r="A20" s="16"/>
      <c r="B20" s="460"/>
      <c r="C20" s="460"/>
      <c r="D20" s="460"/>
      <c r="E20" s="460"/>
      <c r="F20" s="460"/>
      <c r="G20" s="460"/>
      <c r="H20" s="460"/>
      <c r="I20" s="460"/>
    </row>
    <row r="21" spans="1:13" s="19" customFormat="1" ht="24.75" customHeight="1">
      <c r="A21" s="16"/>
      <c r="B21" s="460"/>
      <c r="C21" s="460"/>
      <c r="D21" s="460"/>
      <c r="E21" s="460"/>
      <c r="F21" s="460"/>
      <c r="G21" s="460"/>
      <c r="H21" s="460"/>
      <c r="I21" s="460"/>
    </row>
    <row r="22" spans="1:13" s="19" customFormat="1" ht="24.75" customHeight="1">
      <c r="A22" s="16"/>
      <c r="B22" s="460"/>
      <c r="C22" s="460"/>
      <c r="D22" s="460"/>
      <c r="E22" s="460"/>
      <c r="F22" s="460"/>
      <c r="G22" s="460"/>
      <c r="H22" s="460"/>
      <c r="I22" s="460"/>
    </row>
    <row r="23" spans="1:13" s="19" customFormat="1" ht="24.75" customHeight="1">
      <c r="A23" s="16"/>
      <c r="B23" s="460"/>
      <c r="C23" s="460"/>
      <c r="D23" s="460"/>
      <c r="E23" s="460"/>
      <c r="F23" s="460"/>
      <c r="G23" s="460"/>
      <c r="H23" s="460"/>
      <c r="I23" s="460"/>
    </row>
    <row r="24" spans="1:13" s="19" customFormat="1" ht="24.75" customHeight="1">
      <c r="A24" s="942"/>
      <c r="B24" s="942"/>
      <c r="C24" s="942"/>
      <c r="D24" s="942"/>
      <c r="E24" s="942"/>
      <c r="F24" s="942"/>
      <c r="G24" s="942"/>
      <c r="H24" s="942"/>
      <c r="I24" s="942"/>
      <c r="J24" s="942"/>
    </row>
    <row r="25" spans="1:13" s="19" customFormat="1" ht="24.75" customHeight="1">
      <c r="A25" s="454"/>
      <c r="B25" s="454"/>
      <c r="C25" s="454"/>
      <c r="D25" s="454"/>
      <c r="E25" s="454"/>
      <c r="F25" s="454"/>
      <c r="G25" s="454"/>
      <c r="H25" s="454"/>
      <c r="I25" s="454"/>
      <c r="J25" s="454"/>
    </row>
    <row r="26" spans="1:13" s="19" customFormat="1" ht="24.75" customHeight="1">
      <c r="A26" s="942"/>
      <c r="B26" s="942"/>
      <c r="C26" s="942"/>
      <c r="D26" s="942"/>
      <c r="E26" s="942"/>
      <c r="F26" s="942"/>
      <c r="G26" s="942"/>
      <c r="H26" s="942"/>
      <c r="I26" s="942"/>
      <c r="J26" s="942"/>
    </row>
    <row r="27" spans="1:13" s="19" customFormat="1" ht="24.75" customHeight="1">
      <c r="A27" s="619"/>
      <c r="B27" s="454"/>
      <c r="C27" s="454"/>
      <c r="D27" s="454"/>
      <c r="E27" s="454"/>
      <c r="F27" s="454"/>
      <c r="G27" s="454"/>
      <c r="H27" s="454"/>
      <c r="I27" s="454"/>
      <c r="J27" s="454"/>
    </row>
    <row r="28" spans="1:13" s="19" customFormat="1" ht="24.75" customHeight="1"/>
    <row r="29" spans="1:13" s="19" customFormat="1" ht="24.75" customHeight="1">
      <c r="A29" s="942"/>
      <c r="B29" s="942"/>
      <c r="C29" s="942"/>
      <c r="D29" s="942"/>
      <c r="E29" s="942"/>
      <c r="F29" s="942"/>
      <c r="G29" s="942"/>
      <c r="H29" s="942"/>
      <c r="I29" s="942"/>
      <c r="J29" s="942"/>
      <c r="K29" s="942"/>
      <c r="L29" s="618"/>
    </row>
    <row r="30" spans="1:13" s="19" customFormat="1" ht="24.75" customHeight="1">
      <c r="A30" s="942" t="s">
        <v>710</v>
      </c>
      <c r="B30" s="942"/>
      <c r="C30" s="942"/>
      <c r="D30" s="942"/>
      <c r="E30" s="942"/>
      <c r="F30" s="942"/>
      <c r="G30" s="942"/>
      <c r="H30" s="942"/>
      <c r="I30" s="942"/>
      <c r="J30" s="942"/>
      <c r="K30" s="942"/>
      <c r="L30" s="618"/>
      <c r="M30" s="618"/>
    </row>
    <row r="31" spans="1:13" s="19" customFormat="1" ht="24.75" customHeight="1">
      <c r="A31" s="942" t="s">
        <v>1122</v>
      </c>
      <c r="B31" s="942"/>
      <c r="C31" s="942"/>
      <c r="D31" s="942"/>
      <c r="E31" s="942"/>
      <c r="F31" s="942"/>
      <c r="G31" s="942"/>
      <c r="H31" s="942"/>
      <c r="I31" s="942"/>
      <c r="J31" s="942"/>
      <c r="K31" s="942"/>
      <c r="L31" s="618"/>
    </row>
    <row r="32" spans="1:13" s="19" customFormat="1" ht="24.75" customHeight="1"/>
    <row r="33" s="19" customFormat="1" ht="24.75" customHeight="1"/>
    <row r="34" s="19" customFormat="1" ht="24.75" customHeight="1"/>
  </sheetData>
  <mergeCells count="11">
    <mergeCell ref="A26:J26"/>
    <mergeCell ref="A29:K29"/>
    <mergeCell ref="A30:K30"/>
    <mergeCell ref="A31:K31"/>
    <mergeCell ref="B1:F1"/>
    <mergeCell ref="B2:I3"/>
    <mergeCell ref="C5:E5"/>
    <mergeCell ref="H11:J11"/>
    <mergeCell ref="B12:I13"/>
    <mergeCell ref="A24:J24"/>
    <mergeCell ref="D11:F11"/>
  </mergeCells>
  <pageMargins left="0.78740157480314965" right="0.15748031496062992" top="0.62992125984251968" bottom="0.62992125984251968" header="0.31496062992125984" footer="0.27559055118110237"/>
  <pageSetup paperSize="9" scale="95" orientation="portrait" r:id="rId1"/>
  <headerFooter>
    <oddFooter>&amp;C&amp;"TH SarabunPSK,ตัวหนา"&amp;16 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68033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3</xdr:row>
                    <xdr:rowOff>9525</xdr:rowOff>
                  </from>
                  <to>
                    <xdr:col>1</xdr:col>
                    <xdr:colOff>438150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034" r:id="rId5" name="Check Box 2">
              <controlPr defaultSize="0" autoFill="0" autoLine="0" autoPict="0">
                <anchor moveWithCells="1">
                  <from>
                    <xdr:col>5</xdr:col>
                    <xdr:colOff>247650</xdr:colOff>
                    <xdr:row>3</xdr:row>
                    <xdr:rowOff>28575</xdr:rowOff>
                  </from>
                  <to>
                    <xdr:col>5</xdr:col>
                    <xdr:colOff>447675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035" r:id="rId6" name="Check Box 3">
              <controlPr defaultSize="0" autoFill="0" autoLine="0" autoPict="0">
                <anchor moveWithCells="1">
                  <from>
                    <xdr:col>5</xdr:col>
                    <xdr:colOff>257175</xdr:colOff>
                    <xdr:row>5</xdr:row>
                    <xdr:rowOff>28575</xdr:rowOff>
                  </from>
                  <to>
                    <xdr:col>5</xdr:col>
                    <xdr:colOff>676275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036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38100</xdr:rowOff>
                  </from>
                  <to>
                    <xdr:col>1</xdr:col>
                    <xdr:colOff>438150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037" r:id="rId8" name="Check Box 5">
              <controlPr defaultSize="0" autoFill="0" autoLine="0" autoPict="0">
                <anchor moveWithCells="1">
                  <from>
                    <xdr:col>1</xdr:col>
                    <xdr:colOff>238125</xdr:colOff>
                    <xdr:row>9</xdr:row>
                    <xdr:rowOff>180975</xdr:rowOff>
                  </from>
                  <to>
                    <xdr:col>1</xdr:col>
                    <xdr:colOff>447675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038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38100</xdr:rowOff>
                  </from>
                  <to>
                    <xdr:col>1</xdr:col>
                    <xdr:colOff>438150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039" r:id="rId10" name="Check Box 7">
              <controlPr defaultSize="0" autoFill="0" autoLine="0" autoPict="0">
                <anchor moveWithCells="1">
                  <from>
                    <xdr:col>5</xdr:col>
                    <xdr:colOff>257175</xdr:colOff>
                    <xdr:row>7</xdr:row>
                    <xdr:rowOff>28575</xdr:rowOff>
                  </from>
                  <to>
                    <xdr:col>5</xdr:col>
                    <xdr:colOff>676275</xdr:colOff>
                    <xdr:row>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outs:outSpaceData xmlns:outs="http://schemas.microsoft.com/office/2009/outspace/metadata">
  <outs:relatedDates>
    <outs:relatedDate>
      <outs:type>3</outs:type>
      <outs:displayName>Last Modified</outs:displayName>
      <outs:dateTime>2010-03-11T18:34:33Z</outs:dateTime>
      <outs:isPinned>true</outs:isPinned>
    </outs:relatedDate>
    <outs:relatedDate>
      <outs:type>2</outs:type>
      <outs:displayName>Created</outs:displayName>
      <outs:dateTime>2009-06-04T03:50:32Z</outs:dateTime>
      <outs:isPinned>true</outs:isPinned>
    </outs:relatedDate>
    <outs:relatedDate>
      <outs:type>4</outs:type>
      <outs:displayName>Last Printed</outs:displayName>
      <outs:dateTime>2010-03-11T18:04:49Z</outs:dateTime>
      <outs:isPinned>true</outs:isPinned>
    </outs:relatedDate>
  </outs:relatedDates>
  <outs:relatedDocuments>
    <outs:relatedDocument>
      <outs:type>2</outs:type>
      <outs:displayName>Other documents in current folder</outs:displayName>
      <outs:uri/>
      <outs:isPinned>true</outs:isPinned>
    </outs:relatedDocument>
  </outs:relatedDocuments>
  <outs:relatedPeople>
    <outs:relatedPeopleItem>
      <outs:category>Author</outs:category>
      <outs:people>
        <outs:relatedPerson>
          <outs:displayName>admin</outs:displayName>
          <outs:accountName/>
        </outs:relatedPerson>
      </outs:people>
      <outs:source>0</outs:source>
      <outs:isPinned>true</outs:isPinned>
    </outs:relatedPeopleItem>
    <outs:relatedPeopleItem>
      <outs:category>Last modified by</outs:category>
      <outs:people>
        <outs:relatedPerson>
          <outs:displayName>akaradech</outs:displayName>
          <outs:accountName/>
        </outs:relatedPerson>
      </outs:people>
      <outs:source>0</outs:source>
      <outs:isPinned>true</outs:isPinned>
    </outs:relatedPeopleItem>
    <outs:relatedPeopleItem>
      <outs:category>Manager</outs:category>
      <outs:people/>
      <outs:source>0</outs:source>
      <outs:isPinned>false</outs:isPinned>
    </outs:relatedPeopleItem>
  </outs:relatedPeople>
  <propertyMetadataList xmlns="http://schemas.microsoft.com/office/2009/outspace/metadata">
    <propertyMetadata>
      <type>0</type>
      <propertyId>2228224</propertyId>
      <propertyName/>
      <isPinned>true</isPinned>
    </propertyMetadata>
    <propertyMetadata>
      <type>0</type>
      <propertyId>14</propertyId>
      <propertyName/>
      <isPinned>true</isPinned>
    </propertyMetadata>
    <propertyMetadata>
      <type>0</type>
      <propertyId>8</propertyId>
      <propertyName/>
      <isPinned>true</isPinned>
    </propertyMetadata>
    <propertyMetadata>
      <type>0</type>
      <propertyId>6</propertyId>
      <propertyName/>
      <isPinned>false</isPinned>
    </propertyMetadata>
    <propertyMetadata>
      <type>0</type>
      <propertyId>655365</propertyId>
      <propertyName/>
      <isPinned>false</isPinned>
    </propertyMetadata>
    <propertyMetadata>
      <type>0</type>
      <propertyId>1</propertyId>
      <propertyName/>
      <isPinned>false</isPinned>
    </propertyMetadata>
    <propertyMetadata>
      <type>0</type>
      <propertyId>0</propertyId>
      <propertyName/>
      <isPinned>true</isPinned>
    </propertyMetadata>
    <propertyMetadata>
      <type>0</type>
      <propertyId>13</propertyId>
      <propertyName/>
      <isPinned>false</isPinned>
    </propertyMetadata>
    <propertyMetadata>
      <type>0</type>
      <propertyId>1179653</propertyId>
      <propertyName/>
      <isPinned>false</isPinned>
    </propertyMetadata>
    <propertyMetadata>
      <type>0</type>
      <propertyId>22</propertyId>
      <propertyName/>
      <isPinned>false</isPinned>
    </propertyMetadata>
  </propertyMetadataList>
  <outs:corruptMetadataWasLost/>
</outs:outSpaceData>
</file>

<file path=customXml/itemProps1.xml><?xml version="1.0" encoding="utf-8"?>
<ds:datastoreItem xmlns:ds="http://schemas.openxmlformats.org/officeDocument/2006/customXml" ds:itemID="{FFA23A0C-E0DC-48AC-AE39-CE3D1F222F46}">
  <ds:schemaRefs>
    <ds:schemaRef ds:uri="http://schemas.microsoft.com/office/2009/outspace/metadat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84</vt:i4>
      </vt:variant>
      <vt:variant>
        <vt:lpstr>Named Ranges</vt:lpstr>
      </vt:variant>
      <vt:variant>
        <vt:i4>54</vt:i4>
      </vt:variant>
    </vt:vector>
  </HeadingPairs>
  <TitlesOfParts>
    <vt:vector size="138" baseType="lpstr">
      <vt:lpstr>ปก</vt:lpstr>
      <vt:lpstr>คำรับรอง</vt:lpstr>
      <vt:lpstr>สารบัญ</vt:lpstr>
      <vt:lpstr>ข้อมูลเบื้องต้น </vt:lpstr>
      <vt:lpstr>ขั้นตอน1 </vt:lpstr>
      <vt:lpstr>โคงสร้างคณะทำงาน 1</vt:lpstr>
      <vt:lpstr>โครงสร้างคณะทำงาน 2</vt:lpstr>
      <vt:lpstr>คำสั่งแต่งตั้ง </vt:lpstr>
      <vt:lpstr> วิธีการเผยแพร่ 1 </vt:lpstr>
      <vt:lpstr>เอกสารเผยแพร่ 1</vt:lpstr>
      <vt:lpstr>ขั้นตอน2</vt:lpstr>
      <vt:lpstr>วิธีการเผยแพร่ 2 </vt:lpstr>
      <vt:lpstr>เอกสารเผยแพร่ 2</vt:lpstr>
      <vt:lpstr>ขั้นตอน3 </vt:lpstr>
      <vt:lpstr> วิธีการเผยแพร่ 3 </vt:lpstr>
      <vt:lpstr>เอกสารเผยแพร่ (3)</vt:lpstr>
      <vt:lpstr>ขั้นตอน4 </vt:lpstr>
      <vt:lpstr>การใช้พลังงานความร้อน</vt:lpstr>
      <vt:lpstr>สัดส่วนการใช้ไฟฟ้า 1 </vt:lpstr>
      <vt:lpstr>สัดส่วนการใช้ไฟฟ้า  (2)</vt:lpstr>
      <vt:lpstr>SEC (ทุกกรณี)</vt:lpstr>
      <vt:lpstr>SEC (ทุกกรณี) (2)</vt:lpstr>
      <vt:lpstr>SEC  (โรงพยาบาล)</vt:lpstr>
      <vt:lpstr>SEC  (โรงพยาบาล) (2)</vt:lpstr>
      <vt:lpstr>SEC (โรงแรม)</vt:lpstr>
      <vt:lpstr>SEC (โรงแรม) (2)</vt:lpstr>
      <vt:lpstr>ประเมินระดับเครื่องจักร</vt:lpstr>
      <vt:lpstr>ข้อมูลไฟฟ้าเครื่องจักร</vt:lpstr>
      <vt:lpstr>ข้อมูลความร้อนเครื่องจักร</vt:lpstr>
      <vt:lpstr>วิธีการเผยแพร่ 4</vt:lpstr>
      <vt:lpstr>เอกสารเผยแพร่ (4)</vt:lpstr>
      <vt:lpstr>ขั้นตอนที่ 5</vt:lpstr>
      <vt:lpstr>มาตรการและเป้าหมาย</vt:lpstr>
      <vt:lpstr>แผนไฟฟ้า</vt:lpstr>
      <vt:lpstr>แผนความร้อน</vt:lpstr>
      <vt:lpstr>มาตรการไฟฟ้า 1</vt:lpstr>
      <vt:lpstr>มาตรการไฟฟ้า2</vt:lpstr>
      <vt:lpstr>คำนวณ</vt:lpstr>
      <vt:lpstr>มาตราการไฟฟ้า 4</vt:lpstr>
      <vt:lpstr>มาตรการไฟฟ้า3</vt:lpstr>
      <vt:lpstr>มาตรการความร้อน</vt:lpstr>
      <vt:lpstr>แผนการฝึกอบรม </vt:lpstr>
      <vt:lpstr>เอกสารเผยแพร่ 5</vt:lpstr>
      <vt:lpstr>วิธีการเผยแพร่ 5</vt:lpstr>
      <vt:lpstr>ขั้นตอนที่ 6 </vt:lpstr>
      <vt:lpstr>ผมมาตรการปี 60</vt:lpstr>
      <vt:lpstr>ผลการตรวจสอบ-วิเคราะห์ไฟฟ้า1(ต)</vt:lpstr>
      <vt:lpstr>ผลการตรวจสอบ-วิเคราะห์ไฟฟ้า 1</vt:lpstr>
      <vt:lpstr>ผลการตรวจสอบ-วิเคราะห์ความร้อน</vt:lpstr>
      <vt:lpstr>ผลการติดตามแผนฝึกอบรม1</vt:lpstr>
      <vt:lpstr>วิธีการเผยแพร่ 6</vt:lpstr>
      <vt:lpstr>เอกสารเผยแพร่ 6</vt:lpstr>
      <vt:lpstr>ขั้นตอน7 </vt:lpstr>
      <vt:lpstr>วิธีการเผยแพร่ 7 </vt:lpstr>
      <vt:lpstr>เอกสารเผยแพร่ 7</vt:lpstr>
      <vt:lpstr>ผลตรวจประเมิน-1</vt:lpstr>
      <vt:lpstr>ผลตรวจประเมิน-2</vt:lpstr>
      <vt:lpstr>ผลตรวจประเมิน-3</vt:lpstr>
      <vt:lpstr>ขั้นตอน8 </vt:lpstr>
      <vt:lpstr>เอกสารบันทึกวาระการประชุม </vt:lpstr>
      <vt:lpstr>สรุปผลการทบทวน </vt:lpstr>
      <vt:lpstr>วิธีการเผยแพร่ 8 </vt:lpstr>
      <vt:lpstr>เอกสารเผยแพร่ (8)</vt:lpstr>
      <vt:lpstr>ภาคผนวก</vt:lpstr>
      <vt:lpstr>ภาคผนวก ก.</vt:lpstr>
      <vt:lpstr>ผ (ก.1)</vt:lpstr>
      <vt:lpstr>ผ (ก.2)</vt:lpstr>
      <vt:lpstr>ผ (ก.3)</vt:lpstr>
      <vt:lpstr>ภาคผนวก ข</vt:lpstr>
      <vt:lpstr>ผ(ข1)</vt:lpstr>
      <vt:lpstr>ผ(ข.2)</vt:lpstr>
      <vt:lpstr>ภาคผนวก ค</vt:lpstr>
      <vt:lpstr>ผ (ค)</vt:lpstr>
      <vt:lpstr>ภาคผนวก ง</vt:lpstr>
      <vt:lpstr>ผ (ง2)</vt:lpstr>
      <vt:lpstr>ภาคผนวก จ</vt:lpstr>
      <vt:lpstr>ผ (จ)</vt:lpstr>
      <vt:lpstr>ภาคผนวก ฉ</vt:lpstr>
      <vt:lpstr>ผ (ฉ)</vt:lpstr>
      <vt:lpstr>ภาคผนวก ช</vt:lpstr>
      <vt:lpstr>ผ (ช)</vt:lpstr>
      <vt:lpstr>สเปกเครื่องลิฟต์ อาคาร ABC</vt:lpstr>
      <vt:lpstr>สเปกปั้มน้ำดี อาคาร ABC</vt:lpstr>
      <vt:lpstr>จำนวนผู้พักแต่ละอาคาร</vt:lpstr>
      <vt:lpstr>' วิธีการเผยแพร่ 1 '!Print_Area</vt:lpstr>
      <vt:lpstr>' วิธีการเผยแพร่ 3 '!Print_Area</vt:lpstr>
      <vt:lpstr>'SEC  (โรงพยาบาล)'!Print_Area</vt:lpstr>
      <vt:lpstr>'SEC  (โรงพยาบาล) (2)'!Print_Area</vt:lpstr>
      <vt:lpstr>'SEC (ทุกกรณี) (2)'!Print_Area</vt:lpstr>
      <vt:lpstr>'SEC (โรงแรม)'!Print_Area</vt:lpstr>
      <vt:lpstr>'SEC (โรงแรม) (2)'!Print_Area</vt:lpstr>
      <vt:lpstr>การใช้พลังงานความร้อน!Print_Area</vt:lpstr>
      <vt:lpstr>ข้อมูลไฟฟ้าเครื่องจักร!Print_Area</vt:lpstr>
      <vt:lpstr>'ขั้นตอน1 '!Print_Area</vt:lpstr>
      <vt:lpstr>ขั้นตอน2!Print_Area</vt:lpstr>
      <vt:lpstr>'ขั้นตอน3 '!Print_Area</vt:lpstr>
      <vt:lpstr>'ขั้นตอน4 '!Print_Area</vt:lpstr>
      <vt:lpstr>'ขั้นตอน7 '!Print_Area</vt:lpstr>
      <vt:lpstr>'ขั้นตอน8 '!Print_Area</vt:lpstr>
      <vt:lpstr>'ขั้นตอนที่ 6 '!Print_Area</vt:lpstr>
      <vt:lpstr>คำรับรอง!Print_Area</vt:lpstr>
      <vt:lpstr>'คำสั่งแต่งตั้ง '!Print_Area</vt:lpstr>
      <vt:lpstr>'โคงสร้างคณะทำงาน 1'!Print_Area</vt:lpstr>
      <vt:lpstr>'โครงสร้างคณะทำงาน 2'!Print_Area</vt:lpstr>
      <vt:lpstr>ปก!Print_Area</vt:lpstr>
      <vt:lpstr>'ผ (ค)'!Print_Area</vt:lpstr>
      <vt:lpstr>'ผ (ง2)'!Print_Area</vt:lpstr>
      <vt:lpstr>'ผ (ฉ)'!Print_Area</vt:lpstr>
      <vt:lpstr>'ผ(ข.2)'!Print_Area</vt:lpstr>
      <vt:lpstr>'ผ(ข1)'!Print_Area</vt:lpstr>
      <vt:lpstr>'ผมมาตรการปี 60'!Print_Area</vt:lpstr>
      <vt:lpstr>'ผลการตรวจสอบ-วิเคราะห์ความร้อน'!Print_Area</vt:lpstr>
      <vt:lpstr>'ผลการตรวจสอบ-วิเคราะห์ไฟฟ้า 1'!Print_Area</vt:lpstr>
      <vt:lpstr>'ผลตรวจประเมิน-1'!Print_Area</vt:lpstr>
      <vt:lpstr>'แผนการฝึกอบรม '!Print_Area</vt:lpstr>
      <vt:lpstr>แผนความร้อน!Print_Area</vt:lpstr>
      <vt:lpstr>แผนไฟฟ้า!Print_Area</vt:lpstr>
      <vt:lpstr>ภาคผนวก!Print_Area</vt:lpstr>
      <vt:lpstr>มาตรการไฟฟ้า2!Print_Area</vt:lpstr>
      <vt:lpstr>มาตรการและเป้าหมาย!Print_Area</vt:lpstr>
      <vt:lpstr>'วิธีการเผยแพร่ 2 '!Print_Area</vt:lpstr>
      <vt:lpstr>'วิธีการเผยแพร่ 4'!Print_Area</vt:lpstr>
      <vt:lpstr>'วิธีการเผยแพร่ 5'!Print_Area</vt:lpstr>
      <vt:lpstr>'วิธีการเผยแพร่ 7 '!Print_Area</vt:lpstr>
      <vt:lpstr>'วิธีการเผยแพร่ 8 '!Print_Area</vt:lpstr>
      <vt:lpstr>'สเปกเครื่องลิฟต์ อาคาร ABC'!Print_Area</vt:lpstr>
      <vt:lpstr>'สรุปผลการทบทวน '!Print_Area</vt:lpstr>
      <vt:lpstr>'สัดส่วนการใช้ไฟฟ้า  (2)'!Print_Area</vt:lpstr>
      <vt:lpstr>สารบัญ!Print_Area</vt:lpstr>
      <vt:lpstr>'เอกสารบันทึกวาระการประชุม '!Print_Area</vt:lpstr>
      <vt:lpstr>'เอกสารเผยแพร่ (3)'!Print_Area</vt:lpstr>
      <vt:lpstr>'เอกสารเผยแพร่ (4)'!Print_Area</vt:lpstr>
      <vt:lpstr>'เอกสารเผยแพร่ (8)'!Print_Area</vt:lpstr>
      <vt:lpstr>'เอกสารเผยแพร่ 1'!Print_Area</vt:lpstr>
      <vt:lpstr>'เอกสารเผยแพร่ 2'!Print_Area</vt:lpstr>
      <vt:lpstr>'เอกสารเผยแพร่ 5'!Print_Area</vt:lpstr>
      <vt:lpstr>'เอกสารเผยแพร่ 6'!Print_Area</vt:lpstr>
      <vt:lpstr>'เอกสารเผยแพร่ 7'!Print_Area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2018-01-30T08:15:27Z</cp:lastPrinted>
  <dcterms:created xsi:type="dcterms:W3CDTF">2009-06-04T03:50:32Z</dcterms:created>
  <dcterms:modified xsi:type="dcterms:W3CDTF">2018-12-06T02:27:23Z</dcterms:modified>
</cp:coreProperties>
</file>